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5120" windowHeight="8205"/>
  </bookViews>
  <sheets>
    <sheet name="SP_DEmandas Atuais e 2040" sheetId="1" r:id="rId1"/>
    <sheet name="Plan2" sheetId="2" r:id="rId2"/>
    <sheet name="Plan3" sheetId="3" r:id="rId3"/>
  </sheets>
  <definedNames>
    <definedName name="_xlnm.Print_Area" localSheetId="0">'SP_DEmandas Atuais e 2040'!$A$2:$J$43</definedName>
  </definedNames>
  <calcPr calcId="145621"/>
</workbook>
</file>

<file path=xl/calcChain.xml><?xml version="1.0" encoding="utf-8"?>
<calcChain xmlns="http://schemas.openxmlformats.org/spreadsheetml/2006/main">
  <c r="L26" i="1" l="1"/>
  <c r="L27" i="1"/>
  <c r="L28" i="1"/>
  <c r="L29" i="1"/>
  <c r="L30" i="1"/>
  <c r="L25" i="1"/>
  <c r="L39" i="1" l="1"/>
  <c r="L37" i="1"/>
  <c r="L6" i="1"/>
  <c r="L7" i="1"/>
  <c r="L8" i="1"/>
  <c r="L9" i="1"/>
  <c r="L10" i="1"/>
  <c r="L5" i="1"/>
  <c r="L42" i="1"/>
  <c r="L38" i="1"/>
  <c r="L40" i="1"/>
  <c r="L41" i="1"/>
  <c r="L36" i="1"/>
  <c r="F42" i="1"/>
  <c r="E42" i="1"/>
  <c r="D42" i="1"/>
  <c r="C42" i="1"/>
  <c r="G41" i="1"/>
  <c r="G40" i="1"/>
  <c r="G39" i="1"/>
  <c r="G38" i="1"/>
  <c r="G37" i="1"/>
  <c r="G36" i="1"/>
  <c r="G42" i="1" s="1"/>
  <c r="F30" i="1"/>
  <c r="E30" i="1"/>
  <c r="D30" i="1"/>
  <c r="C30" i="1"/>
  <c r="G30" i="1" s="1"/>
  <c r="F29" i="1"/>
  <c r="E29" i="1"/>
  <c r="D29" i="1"/>
  <c r="C29" i="1"/>
  <c r="G29" i="1" s="1"/>
  <c r="F28" i="1"/>
  <c r="E28" i="1"/>
  <c r="D28" i="1"/>
  <c r="C28" i="1"/>
  <c r="G28" i="1" s="1"/>
  <c r="F27" i="1"/>
  <c r="E27" i="1"/>
  <c r="D27" i="1"/>
  <c r="C27" i="1"/>
  <c r="G27" i="1" s="1"/>
  <c r="F26" i="1"/>
  <c r="E26" i="1"/>
  <c r="D26" i="1"/>
  <c r="C26" i="1"/>
  <c r="G26" i="1" s="1"/>
  <c r="F25" i="1"/>
  <c r="F31" i="1" s="1"/>
  <c r="E25" i="1"/>
  <c r="E31" i="1" s="1"/>
  <c r="D25" i="1"/>
  <c r="D31" i="1" s="1"/>
  <c r="C25" i="1"/>
  <c r="C31" i="1" s="1"/>
  <c r="F21" i="1"/>
  <c r="E21" i="1"/>
  <c r="D21" i="1"/>
  <c r="C21" i="1"/>
  <c r="G20" i="1"/>
  <c r="G19" i="1"/>
  <c r="G18" i="1"/>
  <c r="G17" i="1"/>
  <c r="G16" i="1"/>
  <c r="G15" i="1"/>
  <c r="F11" i="1"/>
  <c r="E11" i="1"/>
  <c r="D11" i="1"/>
  <c r="C11" i="1"/>
  <c r="G10" i="1"/>
  <c r="G9" i="1"/>
  <c r="G8" i="1"/>
  <c r="G7" i="1"/>
  <c r="G6" i="1"/>
  <c r="G5" i="1"/>
  <c r="G11" i="1" s="1"/>
  <c r="G21" i="1" l="1"/>
  <c r="G25" i="1"/>
  <c r="G31" i="1" s="1"/>
</calcChain>
</file>

<file path=xl/sharedStrings.xml><?xml version="1.0" encoding="utf-8"?>
<sst xmlns="http://schemas.openxmlformats.org/spreadsheetml/2006/main" count="89" uniqueCount="28">
  <si>
    <t>Trechos ANA</t>
  </si>
  <si>
    <t>Descrição</t>
  </si>
  <si>
    <t>Demanda Atual  - Domínio Estadual, m3/s</t>
  </si>
  <si>
    <t>Critério:  Se o valor do Cadastro de Outorga/DAEE &gt; Valor do PBH, então, adotou-se valor da Outorga, a menos do Qindust do trecho 4, onde o valor do PBH (0,393) foi substituido pelo valor de outorga (0,184). O PBH será corrigido.</t>
  </si>
  <si>
    <t>Urbano</t>
  </si>
  <si>
    <t>Indust.</t>
  </si>
  <si>
    <t>Irrigação</t>
  </si>
  <si>
    <t>Outros</t>
  </si>
  <si>
    <t>Soma</t>
  </si>
  <si>
    <t>1-SP</t>
  </si>
  <si>
    <t>Paraibuna+Paraitinga</t>
  </si>
  <si>
    <t>2-SP</t>
  </si>
  <si>
    <t>UHE Paraibuna até EHE Sta Branca</t>
  </si>
  <si>
    <t>3-SP</t>
  </si>
  <si>
    <t xml:space="preserve">Jus.Sta Branca até r. Jaguari </t>
  </si>
  <si>
    <t>4-SP</t>
  </si>
  <si>
    <t xml:space="preserve">Até UHE Jaguari </t>
  </si>
  <si>
    <t>5-SP</t>
  </si>
  <si>
    <t>Jus. UHE Jaguari até r.Paraíba do Sul</t>
  </si>
  <si>
    <t>6-SP</t>
  </si>
  <si>
    <t>R.Jaguari  até UHE Funil</t>
  </si>
  <si>
    <t>Demanda Atual  - Domínio Federal, m3/s</t>
  </si>
  <si>
    <t>Valores baseados no PBH e nos ~dados da planilha da ANA, do dia 23-maio, mas, a serem revisados pela ANA porque essa planilha não continha as informações sobre tipo de usuários(Urbano, Industrial, Irrigação, etc)</t>
  </si>
  <si>
    <t>Demanda Atual  - Domínio Estadual + Federal, m3/s</t>
  </si>
  <si>
    <t>Demanda Ano 2040  - Domínio Estadual + Federal, m3/s</t>
  </si>
  <si>
    <t>PBH = Plano de Bacia do Paraiba do Sul, SP</t>
  </si>
  <si>
    <t xml:space="preserve">Projeção para 2040. </t>
  </si>
  <si>
    <t>Critério: O total projetado para 2040, de 22,31 m3/s é a estimativa da Macrometrópole/Cobrape. Mas, os valores parciais - por trecho ou por usos - é proprocional à demanda atual.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</si>
</sst>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.0000_-;\-* #,##0.0000_-;_-* &quot;-&quot;??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rgb="FFFF0000"/>
      <name val="Arial Narrow"/>
      <family val="2"/>
    </font>
    <font>
      <b/>
      <sz val="9"/>
      <color indexed="8"/>
      <name val="Arial Narrow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9" fillId="0" borderId="3" xfId="1" applyNumberFormat="1" applyFont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164" fontId="12" fillId="3" borderId="1" xfId="1" applyNumberFormat="1" applyFont="1" applyFill="1" applyBorder="1" applyAlignment="1">
      <alignment vertical="center"/>
    </xf>
    <xf numFmtId="164" fontId="12" fillId="3" borderId="3" xfId="1" applyNumberFormat="1" applyFont="1" applyFill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164" fontId="12" fillId="2" borderId="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8"/>
  <sheetViews>
    <sheetView tabSelected="1" topLeftCell="A4" workbookViewId="0">
      <selection activeCell="S18" sqref="S18"/>
    </sheetView>
  </sheetViews>
  <sheetFormatPr defaultColWidth="8.85546875" defaultRowHeight="12" x14ac:dyDescent="0.25"/>
  <cols>
    <col min="1" max="1" width="10" style="1" customWidth="1"/>
    <col min="2" max="2" width="26.7109375" style="1" customWidth="1"/>
    <col min="3" max="7" width="10.140625" style="1" customWidth="1"/>
    <col min="8" max="9" width="8.85546875" style="1"/>
    <col min="10" max="10" width="7.28515625" style="1" customWidth="1"/>
    <col min="11" max="16384" width="8.85546875" style="1"/>
  </cols>
  <sheetData>
    <row r="2" spans="1:12" ht="12.75" thickBot="1" x14ac:dyDescent="0.3"/>
    <row r="3" spans="1:12" ht="15" customHeight="1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5"/>
      <c r="H3" s="36" t="s">
        <v>3</v>
      </c>
      <c r="I3" s="37"/>
      <c r="J3" s="38"/>
    </row>
    <row r="4" spans="1:12" ht="1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2" t="s">
        <v>7</v>
      </c>
      <c r="G4" s="25" t="s">
        <v>8</v>
      </c>
      <c r="H4" s="39"/>
      <c r="I4" s="40"/>
      <c r="J4" s="41"/>
    </row>
    <row r="5" spans="1:12" ht="15" customHeight="1" x14ac:dyDescent="0.25">
      <c r="A5" s="3" t="s">
        <v>9</v>
      </c>
      <c r="B5" s="4" t="s">
        <v>10</v>
      </c>
      <c r="C5" s="5">
        <v>9.6299999999999997E-2</v>
      </c>
      <c r="D5" s="5">
        <v>1.72E-2</v>
      </c>
      <c r="E5" s="5">
        <v>2.138888888888889E-3</v>
      </c>
      <c r="F5" s="5">
        <v>0.1817</v>
      </c>
      <c r="G5" s="16">
        <f>SUM(C5:F5)</f>
        <v>0.29733888888888887</v>
      </c>
      <c r="H5" s="39"/>
      <c r="I5" s="40"/>
      <c r="J5" s="41"/>
      <c r="L5" s="32">
        <f>C5*0.2+D5*0.2+E5*0.8+F5*0.5</f>
        <v>0.11526111111111111</v>
      </c>
    </row>
    <row r="6" spans="1:12" ht="15" customHeight="1" x14ac:dyDescent="0.25">
      <c r="A6" s="3" t="s">
        <v>11</v>
      </c>
      <c r="B6" s="4" t="s">
        <v>12</v>
      </c>
      <c r="C6" s="5">
        <v>4.2200000000000001E-2</v>
      </c>
      <c r="D6" s="5">
        <v>5.7000000000000002E-3</v>
      </c>
      <c r="E6" s="5">
        <v>3.9305555555555561E-3</v>
      </c>
      <c r="F6" s="5">
        <v>2.9600000000000001E-2</v>
      </c>
      <c r="G6" s="16">
        <f t="shared" ref="G6:G10" si="0">SUM(C6:F6)</f>
        <v>8.1430555555555562E-2</v>
      </c>
      <c r="H6" s="39"/>
      <c r="I6" s="40"/>
      <c r="J6" s="41"/>
      <c r="L6" s="32">
        <f t="shared" ref="L6:L10" si="1">C6*0.2+D6*0.2+E6*0.8+F6*0.5</f>
        <v>2.7524444444444449E-2</v>
      </c>
    </row>
    <row r="7" spans="1:12" ht="15" customHeight="1" x14ac:dyDescent="0.25">
      <c r="A7" s="3" t="s">
        <v>13</v>
      </c>
      <c r="B7" s="4" t="s">
        <v>14</v>
      </c>
      <c r="C7" s="5">
        <v>4.2277777777777789E-2</v>
      </c>
      <c r="D7" s="5">
        <v>5.6944444444444447E-3</v>
      </c>
      <c r="E7" s="5">
        <v>1.6203703703703703E-4</v>
      </c>
      <c r="F7" s="5">
        <v>2.4399999999999998E-2</v>
      </c>
      <c r="G7" s="16">
        <f t="shared" si="0"/>
        <v>7.2534259259259271E-2</v>
      </c>
      <c r="H7" s="39"/>
      <c r="I7" s="40"/>
      <c r="J7" s="41"/>
      <c r="L7" s="32">
        <f t="shared" si="1"/>
        <v>2.1924074074074075E-2</v>
      </c>
    </row>
    <row r="8" spans="1:12" ht="15" customHeight="1" x14ac:dyDescent="0.25">
      <c r="A8" s="3" t="s">
        <v>15</v>
      </c>
      <c r="B8" s="6" t="s">
        <v>16</v>
      </c>
      <c r="C8" s="7">
        <v>3.0630555555555557E-2</v>
      </c>
      <c r="D8" s="8">
        <v>0.18388888888888888</v>
      </c>
      <c r="E8" s="7">
        <v>2.07E-2</v>
      </c>
      <c r="F8" s="7">
        <v>0.15960000000000002</v>
      </c>
      <c r="G8" s="17">
        <f t="shared" si="0"/>
        <v>0.39481944444444445</v>
      </c>
      <c r="H8" s="39"/>
      <c r="I8" s="40"/>
      <c r="J8" s="41"/>
      <c r="L8" s="32">
        <f t="shared" si="1"/>
        <v>0.13926388888888891</v>
      </c>
    </row>
    <row r="9" spans="1:12" ht="15" customHeight="1" x14ac:dyDescent="0.25">
      <c r="A9" s="3" t="s">
        <v>17</v>
      </c>
      <c r="B9" s="9" t="s">
        <v>18</v>
      </c>
      <c r="C9" s="10">
        <v>8.0000000000000004E-4</v>
      </c>
      <c r="D9" s="10">
        <v>0.4229</v>
      </c>
      <c r="E9" s="10">
        <v>0</v>
      </c>
      <c r="F9" s="10">
        <v>4.4400000000000002E-2</v>
      </c>
      <c r="G9" s="18">
        <f t="shared" si="0"/>
        <v>0.46810000000000002</v>
      </c>
      <c r="H9" s="39"/>
      <c r="I9" s="40"/>
      <c r="J9" s="41"/>
      <c r="L9" s="32">
        <f t="shared" si="1"/>
        <v>0.10693999999999999</v>
      </c>
    </row>
    <row r="10" spans="1:12" ht="15" customHeight="1" x14ac:dyDescent="0.25">
      <c r="A10" s="3" t="s">
        <v>19</v>
      </c>
      <c r="B10" s="9" t="s">
        <v>20</v>
      </c>
      <c r="C10" s="10">
        <v>1.5768226851851854</v>
      </c>
      <c r="D10" s="10">
        <v>0.46939999999999998</v>
      </c>
      <c r="E10" s="10">
        <v>5.4513999999999996</v>
      </c>
      <c r="F10" s="10">
        <v>0.75479999999999992</v>
      </c>
      <c r="G10" s="18">
        <f t="shared" si="0"/>
        <v>8.2524226851851843</v>
      </c>
      <c r="H10" s="39"/>
      <c r="I10" s="40"/>
      <c r="J10" s="41"/>
      <c r="L10" s="32">
        <f t="shared" si="1"/>
        <v>5.1477645370370366</v>
      </c>
    </row>
    <row r="11" spans="1:12" ht="25.15" customHeight="1" thickBot="1" x14ac:dyDescent="0.3">
      <c r="A11" s="11"/>
      <c r="B11" s="12" t="s">
        <v>8</v>
      </c>
      <c r="C11" s="13">
        <f>SUM(C5:C10)</f>
        <v>1.7890310185185188</v>
      </c>
      <c r="D11" s="13">
        <f t="shared" ref="D11:F11" si="2">SUM(D5:D10)</f>
        <v>1.1047833333333332</v>
      </c>
      <c r="E11" s="13">
        <f t="shared" si="2"/>
        <v>5.4783314814814812</v>
      </c>
      <c r="F11" s="13">
        <f t="shared" si="2"/>
        <v>1.1944999999999999</v>
      </c>
      <c r="G11" s="26">
        <f>SUM(G5:G10)</f>
        <v>9.5666458333333324</v>
      </c>
      <c r="H11" s="42"/>
      <c r="I11" s="43"/>
      <c r="J11" s="44"/>
    </row>
    <row r="12" spans="1:12" ht="12.75" thickBot="1" x14ac:dyDescent="0.3"/>
    <row r="13" spans="1:12" ht="15" customHeight="1" x14ac:dyDescent="0.25">
      <c r="A13" s="45" t="s">
        <v>0</v>
      </c>
      <c r="B13" s="45" t="s">
        <v>1</v>
      </c>
      <c r="C13" s="46" t="s">
        <v>21</v>
      </c>
      <c r="D13" s="46"/>
      <c r="E13" s="46"/>
      <c r="F13" s="46"/>
      <c r="G13" s="47"/>
      <c r="H13" s="48" t="s">
        <v>22</v>
      </c>
      <c r="I13" s="49"/>
      <c r="J13" s="50"/>
    </row>
    <row r="14" spans="1:12" ht="15" customHeight="1" x14ac:dyDescent="0.25">
      <c r="A14" s="45"/>
      <c r="B14" s="45"/>
      <c r="C14" s="14" t="s">
        <v>4</v>
      </c>
      <c r="D14" s="14" t="s">
        <v>5</v>
      </c>
      <c r="E14" s="14" t="s">
        <v>6</v>
      </c>
      <c r="F14" s="14" t="s">
        <v>7</v>
      </c>
      <c r="G14" s="15" t="s">
        <v>8</v>
      </c>
      <c r="H14" s="51"/>
      <c r="I14" s="52"/>
      <c r="J14" s="53"/>
    </row>
    <row r="15" spans="1:12" ht="15" customHeight="1" x14ac:dyDescent="0.25">
      <c r="A15" s="3" t="s">
        <v>9</v>
      </c>
      <c r="B15" s="4" t="s">
        <v>10</v>
      </c>
      <c r="C15" s="5">
        <v>8.3199999999999996E-2</v>
      </c>
      <c r="D15" s="5">
        <v>0</v>
      </c>
      <c r="E15" s="5">
        <v>0</v>
      </c>
      <c r="F15" s="5">
        <v>2.5000000000000001E-3</v>
      </c>
      <c r="G15" s="16">
        <f>SUM(C15:F15)</f>
        <v>8.5699999999999998E-2</v>
      </c>
      <c r="H15" s="51"/>
      <c r="I15" s="52"/>
      <c r="J15" s="53"/>
    </row>
    <row r="16" spans="1:12" ht="15" customHeight="1" x14ac:dyDescent="0.25">
      <c r="A16" s="3" t="s">
        <v>11</v>
      </c>
      <c r="B16" s="4" t="s">
        <v>12</v>
      </c>
      <c r="C16" s="5">
        <v>0.08</v>
      </c>
      <c r="D16" s="5">
        <v>2.3400000000000001E-2</v>
      </c>
      <c r="E16" s="5"/>
      <c r="F16" s="5">
        <v>1.6999999999999999E-3</v>
      </c>
      <c r="G16" s="16">
        <f t="shared" ref="G16:G20" si="3">SUM(C16:F16)</f>
        <v>0.1051</v>
      </c>
      <c r="H16" s="51"/>
      <c r="I16" s="52"/>
      <c r="J16" s="53"/>
    </row>
    <row r="17" spans="1:12" ht="15" customHeight="1" x14ac:dyDescent="0.25">
      <c r="A17" s="3" t="s">
        <v>13</v>
      </c>
      <c r="B17" s="4" t="s">
        <v>14</v>
      </c>
      <c r="C17" s="5">
        <v>2.85</v>
      </c>
      <c r="D17" s="5">
        <v>1.4422999999999999</v>
      </c>
      <c r="E17" s="5"/>
      <c r="F17" s="5">
        <v>3.3900000000000007E-2</v>
      </c>
      <c r="G17" s="16">
        <f t="shared" si="3"/>
        <v>4.3262</v>
      </c>
      <c r="H17" s="51"/>
      <c r="I17" s="52"/>
      <c r="J17" s="53"/>
    </row>
    <row r="18" spans="1:12" ht="15" customHeight="1" x14ac:dyDescent="0.25">
      <c r="A18" s="3" t="s">
        <v>15</v>
      </c>
      <c r="B18" s="6" t="s">
        <v>16</v>
      </c>
      <c r="C18" s="7"/>
      <c r="D18" s="7"/>
      <c r="E18" s="7"/>
      <c r="F18" s="7"/>
      <c r="G18" s="17">
        <f t="shared" si="3"/>
        <v>0</v>
      </c>
      <c r="H18" s="51"/>
      <c r="I18" s="52"/>
      <c r="J18" s="53"/>
    </row>
    <row r="19" spans="1:12" ht="15" customHeight="1" x14ac:dyDescent="0.25">
      <c r="A19" s="3" t="s">
        <v>17</v>
      </c>
      <c r="B19" s="9" t="s">
        <v>18</v>
      </c>
      <c r="C19" s="10"/>
      <c r="D19" s="10"/>
      <c r="E19" s="10"/>
      <c r="F19" s="10"/>
      <c r="G19" s="18">
        <f t="shared" si="3"/>
        <v>0</v>
      </c>
      <c r="H19" s="51"/>
      <c r="I19" s="52"/>
      <c r="J19" s="53"/>
    </row>
    <row r="20" spans="1:12" ht="15" customHeight="1" x14ac:dyDescent="0.25">
      <c r="A20" s="3" t="s">
        <v>19</v>
      </c>
      <c r="B20" s="9" t="s">
        <v>20</v>
      </c>
      <c r="C20" s="10">
        <v>3.0470000000000002</v>
      </c>
      <c r="D20" s="10">
        <v>1.1317999999999999</v>
      </c>
      <c r="E20" s="10">
        <v>0.66069999999999995</v>
      </c>
      <c r="F20" s="10">
        <v>7.6E-3</v>
      </c>
      <c r="G20" s="18">
        <f t="shared" si="3"/>
        <v>4.8471000000000002</v>
      </c>
      <c r="H20" s="51"/>
      <c r="I20" s="52"/>
      <c r="J20" s="53"/>
    </row>
    <row r="21" spans="1:12" ht="25.15" customHeight="1" x14ac:dyDescent="0.25">
      <c r="A21" s="19"/>
      <c r="B21" s="20" t="s">
        <v>8</v>
      </c>
      <c r="C21" s="21">
        <f>SUM(C15:C20)</f>
        <v>6.0602</v>
      </c>
      <c r="D21" s="21">
        <f t="shared" ref="D21:F21" si="4">SUM(D15:D20)</f>
        <v>2.5975000000000001</v>
      </c>
      <c r="E21" s="21">
        <f t="shared" si="4"/>
        <v>0.66069999999999995</v>
      </c>
      <c r="F21" s="21">
        <f t="shared" si="4"/>
        <v>4.5700000000000011E-2</v>
      </c>
      <c r="G21" s="22">
        <f>SUM(G15:G20)</f>
        <v>9.3641000000000005</v>
      </c>
      <c r="H21" s="51"/>
      <c r="I21" s="52"/>
      <c r="J21" s="53"/>
    </row>
    <row r="22" spans="1:12" x14ac:dyDescent="0.25">
      <c r="H22" s="51"/>
      <c r="I22" s="52"/>
      <c r="J22" s="53"/>
    </row>
    <row r="23" spans="1:12" ht="15" customHeight="1" x14ac:dyDescent="0.25">
      <c r="A23" s="45" t="s">
        <v>0</v>
      </c>
      <c r="B23" s="45" t="s">
        <v>1</v>
      </c>
      <c r="C23" s="46" t="s">
        <v>23</v>
      </c>
      <c r="D23" s="46"/>
      <c r="E23" s="46"/>
      <c r="F23" s="46"/>
      <c r="G23" s="47"/>
      <c r="H23" s="51"/>
      <c r="I23" s="52"/>
      <c r="J23" s="53"/>
    </row>
    <row r="24" spans="1:12" ht="15" customHeight="1" x14ac:dyDescent="0.25">
      <c r="A24" s="45"/>
      <c r="B24" s="45"/>
      <c r="C24" s="14" t="s">
        <v>4</v>
      </c>
      <c r="D24" s="14" t="s">
        <v>5</v>
      </c>
      <c r="E24" s="14" t="s">
        <v>6</v>
      </c>
      <c r="F24" s="14" t="s">
        <v>7</v>
      </c>
      <c r="G24" s="15" t="s">
        <v>8</v>
      </c>
      <c r="H24" s="51"/>
      <c r="I24" s="52"/>
      <c r="J24" s="53"/>
    </row>
    <row r="25" spans="1:12" ht="15" customHeight="1" x14ac:dyDescent="0.25">
      <c r="A25" s="3" t="s">
        <v>9</v>
      </c>
      <c r="B25" s="4" t="s">
        <v>10</v>
      </c>
      <c r="C25" s="5">
        <f>C5+C15</f>
        <v>0.17949999999999999</v>
      </c>
      <c r="D25" s="5">
        <f t="shared" ref="D25:F25" si="5">D5+D15</f>
        <v>1.72E-2</v>
      </c>
      <c r="E25" s="5">
        <f t="shared" si="5"/>
        <v>2.138888888888889E-3</v>
      </c>
      <c r="F25" s="5">
        <f t="shared" si="5"/>
        <v>0.1842</v>
      </c>
      <c r="G25" s="16">
        <f>SUM(C25:F25)</f>
        <v>0.38303888888888887</v>
      </c>
      <c r="H25" s="51"/>
      <c r="I25" s="52"/>
      <c r="J25" s="53"/>
      <c r="L25" s="32">
        <f>C25*0.2+D25*0.2+E25*0.8+F25*0.5</f>
        <v>0.13315111111111111</v>
      </c>
    </row>
    <row r="26" spans="1:12" ht="15" customHeight="1" x14ac:dyDescent="0.25">
      <c r="A26" s="3" t="s">
        <v>11</v>
      </c>
      <c r="B26" s="4" t="s">
        <v>12</v>
      </c>
      <c r="C26" s="5">
        <f t="shared" ref="C26:F30" si="6">C6+C16</f>
        <v>0.1222</v>
      </c>
      <c r="D26" s="5">
        <f t="shared" si="6"/>
        <v>2.9100000000000001E-2</v>
      </c>
      <c r="E26" s="5">
        <f t="shared" si="6"/>
        <v>3.9305555555555561E-3</v>
      </c>
      <c r="F26" s="5">
        <f t="shared" si="6"/>
        <v>3.1300000000000001E-2</v>
      </c>
      <c r="G26" s="16">
        <f t="shared" ref="G26:G30" si="7">SUM(C26:F26)</f>
        <v>0.18653055555555553</v>
      </c>
      <c r="H26" s="51"/>
      <c r="I26" s="52"/>
      <c r="J26" s="53"/>
      <c r="L26" s="32">
        <f t="shared" ref="L26:L30" si="8">C26*0.2+D26*0.2+E26*0.8+F26*0.5</f>
        <v>4.9054444444444442E-2</v>
      </c>
    </row>
    <row r="27" spans="1:12" ht="15" customHeight="1" x14ac:dyDescent="0.25">
      <c r="A27" s="3" t="s">
        <v>13</v>
      </c>
      <c r="B27" s="4" t="s">
        <v>14</v>
      </c>
      <c r="C27" s="5">
        <f t="shared" si="6"/>
        <v>2.8922777777777777</v>
      </c>
      <c r="D27" s="5">
        <f t="shared" si="6"/>
        <v>1.4479944444444444</v>
      </c>
      <c r="E27" s="5">
        <f t="shared" si="6"/>
        <v>1.6203703703703703E-4</v>
      </c>
      <c r="F27" s="5">
        <f t="shared" si="6"/>
        <v>5.8300000000000005E-2</v>
      </c>
      <c r="G27" s="16">
        <f t="shared" si="7"/>
        <v>4.3987342592592586</v>
      </c>
      <c r="H27" s="51"/>
      <c r="I27" s="52"/>
      <c r="J27" s="53"/>
      <c r="L27" s="32">
        <f t="shared" si="8"/>
        <v>0.89733407407407406</v>
      </c>
    </row>
    <row r="28" spans="1:12" ht="15" customHeight="1" x14ac:dyDescent="0.25">
      <c r="A28" s="3" t="s">
        <v>15</v>
      </c>
      <c r="B28" s="6" t="s">
        <v>16</v>
      </c>
      <c r="C28" s="7">
        <f t="shared" si="6"/>
        <v>3.0630555555555557E-2</v>
      </c>
      <c r="D28" s="7">
        <f t="shared" si="6"/>
        <v>0.18388888888888888</v>
      </c>
      <c r="E28" s="7">
        <f t="shared" si="6"/>
        <v>2.07E-2</v>
      </c>
      <c r="F28" s="7">
        <f t="shared" si="6"/>
        <v>0.15960000000000002</v>
      </c>
      <c r="G28" s="17">
        <f t="shared" si="7"/>
        <v>0.39481944444444445</v>
      </c>
      <c r="H28" s="51"/>
      <c r="I28" s="52"/>
      <c r="J28" s="53"/>
      <c r="L28" s="32">
        <f t="shared" si="8"/>
        <v>0.13926388888888891</v>
      </c>
    </row>
    <row r="29" spans="1:12" ht="15" customHeight="1" x14ac:dyDescent="0.25">
      <c r="A29" s="3" t="s">
        <v>17</v>
      </c>
      <c r="B29" s="9" t="s">
        <v>18</v>
      </c>
      <c r="C29" s="10">
        <f t="shared" si="6"/>
        <v>8.0000000000000004E-4</v>
      </c>
      <c r="D29" s="10">
        <f t="shared" si="6"/>
        <v>0.4229</v>
      </c>
      <c r="E29" s="10">
        <f t="shared" si="6"/>
        <v>0</v>
      </c>
      <c r="F29" s="10">
        <f t="shared" si="6"/>
        <v>4.4400000000000002E-2</v>
      </c>
      <c r="G29" s="18">
        <f t="shared" si="7"/>
        <v>0.46810000000000002</v>
      </c>
      <c r="H29" s="51"/>
      <c r="I29" s="52"/>
      <c r="J29" s="53"/>
      <c r="L29" s="32">
        <f t="shared" si="8"/>
        <v>0.10693999999999999</v>
      </c>
    </row>
    <row r="30" spans="1:12" ht="15" customHeight="1" x14ac:dyDescent="0.25">
      <c r="A30" s="3" t="s">
        <v>19</v>
      </c>
      <c r="B30" s="9" t="s">
        <v>20</v>
      </c>
      <c r="C30" s="10">
        <f t="shared" si="6"/>
        <v>4.6238226851851856</v>
      </c>
      <c r="D30" s="10">
        <f t="shared" si="6"/>
        <v>1.6012</v>
      </c>
      <c r="E30" s="10">
        <f t="shared" si="6"/>
        <v>6.1120999999999999</v>
      </c>
      <c r="F30" s="10">
        <f t="shared" si="6"/>
        <v>0.76239999999999997</v>
      </c>
      <c r="G30" s="18">
        <f t="shared" si="7"/>
        <v>13.099522685185185</v>
      </c>
      <c r="H30" s="51"/>
      <c r="I30" s="52"/>
      <c r="J30" s="53"/>
      <c r="L30" s="32">
        <f t="shared" si="8"/>
        <v>6.5158845370370368</v>
      </c>
    </row>
    <row r="31" spans="1:12" ht="25.15" customHeight="1" thickBot="1" x14ac:dyDescent="0.3">
      <c r="A31" s="19"/>
      <c r="B31" s="20" t="s">
        <v>8</v>
      </c>
      <c r="C31" s="21">
        <f>SUM(C25:C30)</f>
        <v>7.8492310185185188</v>
      </c>
      <c r="D31" s="21">
        <f t="shared" ref="D31:F31" si="9">SUM(D25:D30)</f>
        <v>3.7022833333333329</v>
      </c>
      <c r="E31" s="21">
        <f t="shared" si="9"/>
        <v>6.1390314814814815</v>
      </c>
      <c r="F31" s="21">
        <f t="shared" si="9"/>
        <v>1.2402</v>
      </c>
      <c r="G31" s="22">
        <f>SUM(G25:G30)</f>
        <v>18.930745833333333</v>
      </c>
      <c r="H31" s="54"/>
      <c r="I31" s="55"/>
      <c r="J31" s="56"/>
    </row>
    <row r="32" spans="1:12" s="31" customFormat="1" ht="25.15" customHeight="1" x14ac:dyDescent="0.25">
      <c r="A32" s="27"/>
      <c r="B32" s="28"/>
      <c r="C32" s="29"/>
      <c r="D32" s="29"/>
      <c r="E32" s="29"/>
      <c r="F32" s="29"/>
      <c r="G32" s="29"/>
      <c r="H32" s="30"/>
      <c r="I32" s="30"/>
      <c r="J32" s="30"/>
    </row>
    <row r="33" spans="1:12" ht="12.75" thickBot="1" x14ac:dyDescent="0.3">
      <c r="A33" s="1" t="s">
        <v>26</v>
      </c>
    </row>
    <row r="34" spans="1:12" ht="14.45" customHeight="1" x14ac:dyDescent="0.25">
      <c r="A34" s="33" t="s">
        <v>0</v>
      </c>
      <c r="B34" s="33" t="s">
        <v>1</v>
      </c>
      <c r="C34" s="34" t="s">
        <v>24</v>
      </c>
      <c r="D34" s="34"/>
      <c r="E34" s="34"/>
      <c r="F34" s="34"/>
      <c r="G34" s="35"/>
      <c r="H34" s="57" t="s">
        <v>27</v>
      </c>
      <c r="I34" s="58"/>
      <c r="J34" s="59"/>
    </row>
    <row r="35" spans="1:12" ht="14.45" customHeight="1" x14ac:dyDescent="0.25">
      <c r="A35" s="33"/>
      <c r="B35" s="33"/>
      <c r="C35" s="2" t="s">
        <v>4</v>
      </c>
      <c r="D35" s="2" t="s">
        <v>5</v>
      </c>
      <c r="E35" s="2" t="s">
        <v>6</v>
      </c>
      <c r="F35" s="2" t="s">
        <v>7</v>
      </c>
      <c r="G35" s="25" t="s">
        <v>8</v>
      </c>
      <c r="H35" s="60"/>
      <c r="I35" s="61"/>
      <c r="J35" s="62"/>
    </row>
    <row r="36" spans="1:12" ht="14.45" customHeight="1" x14ac:dyDescent="0.25">
      <c r="A36" s="3" t="s">
        <v>9</v>
      </c>
      <c r="B36" s="4" t="s">
        <v>10</v>
      </c>
      <c r="C36" s="5">
        <v>0.21159418259867929</v>
      </c>
      <c r="D36" s="5">
        <v>2.0275320003884593E-2</v>
      </c>
      <c r="E36" s="5">
        <v>2.5213172485450803E-3</v>
      </c>
      <c r="F36" s="5">
        <v>0.21713453166950825</v>
      </c>
      <c r="G36" s="16">
        <f>SUM(C36:F36)</f>
        <v>0.45152535152061724</v>
      </c>
      <c r="H36" s="60"/>
      <c r="I36" s="61"/>
      <c r="J36" s="62"/>
      <c r="L36" s="1">
        <f>C36*0.2+D36*0.2+E36*0.8+F36*0.5</f>
        <v>0.15695822015410296</v>
      </c>
    </row>
    <row r="37" spans="1:12" ht="14.45" customHeight="1" x14ac:dyDescent="0.25">
      <c r="A37" s="3" t="s">
        <v>11</v>
      </c>
      <c r="B37" s="4" t="s">
        <v>12</v>
      </c>
      <c r="C37" s="5">
        <v>0.14404907584155216</v>
      </c>
      <c r="D37" s="5">
        <v>3.4303012332153583E-2</v>
      </c>
      <c r="E37" s="5">
        <v>4.6333297489497254E-3</v>
      </c>
      <c r="F37" s="5">
        <v>3.6896367216371379E-2</v>
      </c>
      <c r="G37" s="16">
        <f t="shared" ref="G37:G41" si="10">SUM(C37:F37)</f>
        <v>0.21988178513902684</v>
      </c>
      <c r="H37" s="60"/>
      <c r="I37" s="61"/>
      <c r="J37" s="62"/>
      <c r="L37" s="32">
        <f>C37*0.2+D37*0.2+E37*0.8+F37*0.5</f>
        <v>5.782526504208662E-2</v>
      </c>
    </row>
    <row r="38" spans="1:12" ht="14.45" customHeight="1" x14ac:dyDescent="0.25">
      <c r="A38" s="3" t="s">
        <v>13</v>
      </c>
      <c r="B38" s="4" t="s">
        <v>14</v>
      </c>
      <c r="C38" s="5">
        <v>3.4094103188702705</v>
      </c>
      <c r="D38" s="5">
        <v>1.7068924840091975</v>
      </c>
      <c r="E38" s="5">
        <v>1.9100888246553635E-4</v>
      </c>
      <c r="F38" s="5">
        <v>6.8723904431771621E-2</v>
      </c>
      <c r="G38" s="16">
        <f t="shared" si="10"/>
        <v>5.185217716193705</v>
      </c>
      <c r="H38" s="60"/>
      <c r="I38" s="61"/>
      <c r="J38" s="62"/>
      <c r="L38" s="1">
        <f t="shared" ref="L38:L41" si="11">C38*0.2+D38*0.2+E38*0.8+F38*0.5</f>
        <v>1.057775319897752</v>
      </c>
    </row>
    <row r="39" spans="1:12" ht="14.45" customHeight="1" x14ac:dyDescent="0.25">
      <c r="A39" s="3" t="s">
        <v>15</v>
      </c>
      <c r="B39" s="6" t="s">
        <v>16</v>
      </c>
      <c r="C39" s="7">
        <v>3.610722766195662E-2</v>
      </c>
      <c r="D39" s="7">
        <v>0.2167677946151744</v>
      </c>
      <c r="E39" s="7">
        <v>2.4401111865140174E-2</v>
      </c>
      <c r="F39" s="7">
        <v>0.18813610887325471</v>
      </c>
      <c r="G39" s="17">
        <f t="shared" si="10"/>
        <v>0.46541224301552586</v>
      </c>
      <c r="H39" s="60"/>
      <c r="I39" s="61"/>
      <c r="J39" s="62"/>
      <c r="L39" s="32">
        <f>C39*0.2+D39*0.2+E39*0.8+F39*0.5</f>
        <v>0.1641639483841657</v>
      </c>
    </row>
    <row r="40" spans="1:12" ht="14.45" customHeight="1" x14ac:dyDescent="0.25">
      <c r="A40" s="3" t="s">
        <v>17</v>
      </c>
      <c r="B40" s="9" t="s">
        <v>18</v>
      </c>
      <c r="C40" s="10">
        <v>9.4303813971556235E-4</v>
      </c>
      <c r="D40" s="10">
        <v>0.49851353660713915</v>
      </c>
      <c r="E40" s="10">
        <v>0</v>
      </c>
      <c r="F40" s="10">
        <v>5.2338616754213717E-2</v>
      </c>
      <c r="G40" s="18">
        <f t="shared" si="10"/>
        <v>0.55179519150106848</v>
      </c>
      <c r="H40" s="60"/>
      <c r="I40" s="61"/>
      <c r="J40" s="62"/>
      <c r="L40" s="1">
        <f t="shared" si="11"/>
        <v>0.1260606233264778</v>
      </c>
    </row>
    <row r="41" spans="1:12" ht="14.45" customHeight="1" x14ac:dyDescent="0.25">
      <c r="A41" s="3" t="s">
        <v>19</v>
      </c>
      <c r="B41" s="9" t="s">
        <v>20</v>
      </c>
      <c r="C41" s="10">
        <v>5.4505514292645678</v>
      </c>
      <c r="D41" s="10">
        <v>1.8874908366406982</v>
      </c>
      <c r="E41" s="10">
        <v>7.2049292671943617</v>
      </c>
      <c r="F41" s="10">
        <v>0.89871534714893087</v>
      </c>
      <c r="G41" s="18">
        <f t="shared" si="10"/>
        <v>15.441686880248559</v>
      </c>
      <c r="H41" s="60"/>
      <c r="I41" s="61"/>
      <c r="J41" s="62"/>
      <c r="L41" s="1">
        <f t="shared" si="11"/>
        <v>7.680909540511009</v>
      </c>
    </row>
    <row r="42" spans="1:12" ht="14.45" customHeight="1" thickBot="1" x14ac:dyDescent="0.3">
      <c r="A42" s="11"/>
      <c r="B42" s="12" t="s">
        <v>8</v>
      </c>
      <c r="C42" s="13">
        <f>SUM(C36:C41)</f>
        <v>9.2526552723767423</v>
      </c>
      <c r="D42" s="13">
        <f t="shared" ref="D42:F42" si="12">SUM(D36:D41)</f>
        <v>4.3642429842082482</v>
      </c>
      <c r="E42" s="13">
        <f t="shared" si="12"/>
        <v>7.2366760349394621</v>
      </c>
      <c r="F42" s="13">
        <f t="shared" si="12"/>
        <v>1.4619448760940505</v>
      </c>
      <c r="G42" s="26">
        <f>SUM(G36:G41)</f>
        <v>22.315519167618504</v>
      </c>
      <c r="H42" s="63"/>
      <c r="I42" s="64"/>
      <c r="J42" s="65"/>
      <c r="L42" s="1">
        <f>C42*0.2+D42*0.2+E42*0.8+F42*0.5</f>
        <v>9.2436929173155935</v>
      </c>
    </row>
    <row r="43" spans="1:12" x14ac:dyDescent="0.25">
      <c r="G43" s="1" t="s">
        <v>25</v>
      </c>
    </row>
    <row r="44" spans="1:12" x14ac:dyDescent="0.25">
      <c r="C44" s="23"/>
      <c r="D44" s="23"/>
      <c r="E44" s="23"/>
      <c r="F44" s="23"/>
      <c r="G44" s="23"/>
    </row>
    <row r="45" spans="1:12" x14ac:dyDescent="0.25">
      <c r="C45" s="23"/>
      <c r="D45" s="23"/>
      <c r="E45" s="23"/>
      <c r="F45" s="23"/>
      <c r="G45" s="23"/>
    </row>
    <row r="46" spans="1:12" x14ac:dyDescent="0.25">
      <c r="C46" s="23"/>
      <c r="D46" s="23"/>
      <c r="E46" s="23"/>
      <c r="F46" s="23"/>
      <c r="G46" s="23"/>
    </row>
    <row r="47" spans="1:12" x14ac:dyDescent="0.25">
      <c r="C47" s="23"/>
      <c r="D47" s="23"/>
      <c r="E47" s="23"/>
      <c r="F47" s="23"/>
      <c r="G47" s="23"/>
    </row>
    <row r="48" spans="1:12" x14ac:dyDescent="0.25">
      <c r="C48" s="23"/>
      <c r="D48" s="23"/>
      <c r="E48" s="23"/>
      <c r="F48" s="23"/>
      <c r="G48" s="23"/>
    </row>
    <row r="49" spans="3:7" x14ac:dyDescent="0.25">
      <c r="C49" s="23"/>
      <c r="D49" s="23"/>
      <c r="E49" s="23"/>
      <c r="F49" s="23"/>
      <c r="G49" s="23"/>
    </row>
    <row r="50" spans="3:7" x14ac:dyDescent="0.25">
      <c r="C50" s="23"/>
      <c r="D50" s="23"/>
      <c r="E50" s="23"/>
      <c r="F50" s="23"/>
      <c r="G50" s="23"/>
    </row>
    <row r="51" spans="3:7" x14ac:dyDescent="0.25">
      <c r="C51" s="24"/>
      <c r="D51" s="24"/>
      <c r="E51" s="24"/>
      <c r="F51" s="24"/>
      <c r="G51" s="24"/>
    </row>
    <row r="52" spans="3:7" x14ac:dyDescent="0.25">
      <c r="C52" s="24"/>
      <c r="D52" s="24"/>
      <c r="E52" s="24"/>
      <c r="F52" s="24"/>
      <c r="G52" s="24"/>
    </row>
    <row r="53" spans="3:7" x14ac:dyDescent="0.25">
      <c r="C53" s="24"/>
      <c r="D53" s="24"/>
      <c r="E53" s="24"/>
      <c r="F53" s="24"/>
      <c r="G53" s="24"/>
    </row>
    <row r="54" spans="3:7" x14ac:dyDescent="0.25">
      <c r="C54" s="24"/>
      <c r="D54" s="24"/>
      <c r="E54" s="24"/>
      <c r="F54" s="24"/>
      <c r="G54" s="24"/>
    </row>
    <row r="55" spans="3:7" x14ac:dyDescent="0.25">
      <c r="C55" s="24"/>
      <c r="D55" s="24"/>
      <c r="E55" s="24"/>
      <c r="F55" s="24"/>
      <c r="G55" s="24"/>
    </row>
    <row r="56" spans="3:7" x14ac:dyDescent="0.25">
      <c r="C56" s="24"/>
      <c r="D56" s="24"/>
      <c r="E56" s="24"/>
      <c r="F56" s="24"/>
      <c r="G56" s="24"/>
    </row>
    <row r="57" spans="3:7" x14ac:dyDescent="0.25">
      <c r="C57" s="24"/>
      <c r="D57" s="24"/>
      <c r="E57" s="24"/>
      <c r="F57" s="24"/>
      <c r="G57" s="24"/>
    </row>
    <row r="58" spans="3:7" x14ac:dyDescent="0.25">
      <c r="C58" s="24"/>
      <c r="D58" s="24"/>
      <c r="E58" s="24"/>
      <c r="F58" s="24"/>
      <c r="G58" s="24"/>
    </row>
  </sheetData>
  <mergeCells count="15">
    <mergeCell ref="A34:A35"/>
    <mergeCell ref="B34:B35"/>
    <mergeCell ref="C34:G34"/>
    <mergeCell ref="H34:J42"/>
    <mergeCell ref="A3:A4"/>
    <mergeCell ref="B3:B4"/>
    <mergeCell ref="C3:G3"/>
    <mergeCell ref="H3:J11"/>
    <mergeCell ref="A13:A14"/>
    <mergeCell ref="B13:B14"/>
    <mergeCell ref="C13:G13"/>
    <mergeCell ref="H13:J31"/>
    <mergeCell ref="A23:A24"/>
    <mergeCell ref="B23:B24"/>
    <mergeCell ref="C23:G23"/>
  </mergeCells>
  <printOptions horizontalCentered="1" verticalCentered="1"/>
  <pageMargins left="1.1023622047244095" right="0.51181102362204722" top="0.39370078740157483" bottom="0.3937007874015748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SP_DEmandas Atuais e 2040</vt:lpstr>
      <vt:lpstr>Plan2</vt:lpstr>
      <vt:lpstr>Plan3</vt:lpstr>
      <vt:lpstr>'SP_DEmandas Atuais e 2040'!Area_de_impressao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Usuário do Windows</cp:lastModifiedBy>
  <cp:lastPrinted>2014-05-27T19:23:18Z</cp:lastPrinted>
  <dcterms:created xsi:type="dcterms:W3CDTF">2014-05-27T19:18:12Z</dcterms:created>
  <dcterms:modified xsi:type="dcterms:W3CDTF">2014-06-11T15:36:15Z</dcterms:modified>
</cp:coreProperties>
</file>