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480" yWindow="195" windowWidth="27795" windowHeight="13800"/>
  </bookViews>
  <sheets>
    <sheet name="Atual - MG" sheetId="1" r:id="rId1"/>
    <sheet name="2040 - MG" sheetId="2" state="hidden" r:id="rId2"/>
    <sheet name="Ajuste Irrigação" sheetId="3" state="hidden" r:id="rId3"/>
    <sheet name="2040 - MG - Ajustado" sheetId="4" r:id="rId4"/>
  </sheets>
  <calcPr calcId="145621"/>
</workbook>
</file>

<file path=xl/calcChain.xml><?xml version="1.0" encoding="utf-8"?>
<calcChain xmlns="http://schemas.openxmlformats.org/spreadsheetml/2006/main">
  <c r="I3" i="1" l="1"/>
  <c r="H3" i="1"/>
  <c r="I3" i="4" l="1"/>
  <c r="I4" i="4" l="1"/>
  <c r="I7" i="4"/>
  <c r="H7" i="4"/>
  <c r="I6" i="4"/>
  <c r="H6" i="4"/>
  <c r="I5" i="4"/>
  <c r="H5" i="4"/>
  <c r="H4" i="4"/>
  <c r="H3" i="4"/>
  <c r="F3" i="3"/>
  <c r="F4" i="3"/>
  <c r="F5" i="3"/>
  <c r="F6" i="3"/>
  <c r="F2" i="3"/>
  <c r="H3" i="2" l="1"/>
  <c r="H4" i="2"/>
  <c r="H5" i="2"/>
  <c r="H6" i="2"/>
  <c r="H2" i="2"/>
  <c r="G3" i="2"/>
  <c r="G4" i="2"/>
  <c r="G5" i="2"/>
  <c r="G6" i="2"/>
  <c r="G2" i="2"/>
  <c r="H5" i="1"/>
  <c r="I4" i="1"/>
  <c r="I5" i="1"/>
  <c r="I6" i="1"/>
  <c r="I7" i="1"/>
  <c r="H4" i="1"/>
  <c r="H6" i="1"/>
  <c r="H7" i="1"/>
</calcChain>
</file>

<file path=xl/sharedStrings.xml><?xml version="1.0" encoding="utf-8"?>
<sst xmlns="http://schemas.openxmlformats.org/spreadsheetml/2006/main" count="69" uniqueCount="36">
  <si>
    <t>1MG</t>
  </si>
  <si>
    <t>2MG</t>
  </si>
  <si>
    <t>3MG</t>
  </si>
  <si>
    <t>4MG</t>
  </si>
  <si>
    <t>5MG</t>
  </si>
  <si>
    <t>Ind</t>
  </si>
  <si>
    <t>Paraibuna</t>
  </si>
  <si>
    <t>PBS</t>
  </si>
  <si>
    <t>Pira</t>
  </si>
  <si>
    <t>Pomba</t>
  </si>
  <si>
    <t>Muriaé</t>
  </si>
  <si>
    <t>San</t>
  </si>
  <si>
    <t>Agro</t>
  </si>
  <si>
    <t>Cap</t>
  </si>
  <si>
    <t>Cons</t>
  </si>
  <si>
    <t>taxa</t>
  </si>
  <si>
    <t>TRECHO</t>
  </si>
  <si>
    <t>1 - MG</t>
  </si>
  <si>
    <t>2 - MG</t>
  </si>
  <si>
    <t>3 - MG</t>
  </si>
  <si>
    <t>4 - MG</t>
  </si>
  <si>
    <t>5 - MG</t>
  </si>
  <si>
    <t>Rio Paraibuna e Afluentes</t>
  </si>
  <si>
    <t>Afluentes estaduais do rio Paraíba do Sul - confluência com o rio Paraibuna até confluência com o rio Pirapetinga</t>
  </si>
  <si>
    <t>Afluentes estaduais do rio Pirapetinga</t>
  </si>
  <si>
    <t>Afluentes estaduais de rio Pomba</t>
  </si>
  <si>
    <t>Afluentes estaduais de rio Muriaé</t>
  </si>
  <si>
    <t>Indústria</t>
  </si>
  <si>
    <t>Saneamento</t>
  </si>
  <si>
    <t>Agropecuária</t>
  </si>
  <si>
    <t>Captação</t>
  </si>
  <si>
    <t>Consumo</t>
  </si>
  <si>
    <t>Vazão (L/s)</t>
  </si>
  <si>
    <t>Nome</t>
  </si>
  <si>
    <t>Trecho</t>
  </si>
  <si>
    <t>Vazão (m³/s)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</si>
</sst>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7"/>
  <sheetViews>
    <sheetView tabSelected="1" workbookViewId="0">
      <selection activeCell="B12" sqref="B12"/>
    </sheetView>
  </sheetViews>
  <sheetFormatPr defaultRowHeight="15" x14ac:dyDescent="0.25"/>
  <cols>
    <col min="2" max="2" width="102.85546875" bestFit="1" customWidth="1"/>
    <col min="3" max="3" width="0" hidden="1" customWidth="1"/>
    <col min="4" max="4" width="13" customWidth="1"/>
    <col min="5" max="5" width="13.85546875" customWidth="1"/>
    <col min="6" max="6" width="14.5703125" customWidth="1"/>
    <col min="7" max="7" width="0" hidden="1" customWidth="1"/>
    <col min="8" max="8" width="14.28515625" customWidth="1"/>
    <col min="9" max="9" width="16" customWidth="1"/>
  </cols>
  <sheetData>
    <row r="1" spans="1:9" x14ac:dyDescent="0.25">
      <c r="A1" s="6" t="s">
        <v>34</v>
      </c>
      <c r="B1" s="6" t="s">
        <v>33</v>
      </c>
      <c r="C1" s="1"/>
      <c r="D1" s="10" t="s">
        <v>32</v>
      </c>
      <c r="E1" s="10"/>
      <c r="F1" s="10"/>
      <c r="G1" s="13"/>
      <c r="H1" s="8" t="s">
        <v>35</v>
      </c>
      <c r="I1" s="9"/>
    </row>
    <row r="2" spans="1:9" x14ac:dyDescent="0.25">
      <c r="A2" s="6"/>
      <c r="B2" s="6"/>
      <c r="C2" s="1"/>
      <c r="D2" s="2" t="s">
        <v>27</v>
      </c>
      <c r="E2" s="2" t="s">
        <v>28</v>
      </c>
      <c r="F2" s="2" t="s">
        <v>29</v>
      </c>
      <c r="G2" s="1"/>
      <c r="H2" s="2" t="s">
        <v>30</v>
      </c>
      <c r="I2" s="2" t="s">
        <v>31</v>
      </c>
    </row>
    <row r="3" spans="1:9" x14ac:dyDescent="0.25">
      <c r="A3" s="1" t="s">
        <v>17</v>
      </c>
      <c r="B3" s="1" t="s">
        <v>22</v>
      </c>
      <c r="C3" s="1"/>
      <c r="D3" s="3">
        <v>670.93</v>
      </c>
      <c r="E3" s="3">
        <v>1540.88</v>
      </c>
      <c r="F3" s="3">
        <v>738.19</v>
      </c>
      <c r="G3" s="3"/>
      <c r="H3" s="12">
        <f>SUM(D3:F3)/1000</f>
        <v>2.95</v>
      </c>
      <c r="I3" s="12">
        <f>(D3*0.2+E3*0.2+F3*0.8)/1000</f>
        <v>1.0329140000000001</v>
      </c>
    </row>
    <row r="4" spans="1:9" x14ac:dyDescent="0.25">
      <c r="A4" s="1" t="s">
        <v>18</v>
      </c>
      <c r="B4" s="1" t="s">
        <v>23</v>
      </c>
      <c r="C4" s="1"/>
      <c r="D4" s="3">
        <v>220.7</v>
      </c>
      <c r="E4" s="3">
        <v>408.9</v>
      </c>
      <c r="F4" s="3">
        <v>334.7</v>
      </c>
      <c r="G4" s="3"/>
      <c r="H4" s="12">
        <f t="shared" ref="H4:H7" si="0">SUM(D4:F4)/1000</f>
        <v>0.96429999999999993</v>
      </c>
      <c r="I4" s="12">
        <f t="shared" ref="I4:I7" si="1">(D4*0.2+E4*0.2+F4*0.8)/1000</f>
        <v>0.39368000000000003</v>
      </c>
    </row>
    <row r="5" spans="1:9" x14ac:dyDescent="0.25">
      <c r="A5" s="1" t="s">
        <v>19</v>
      </c>
      <c r="B5" s="1" t="s">
        <v>24</v>
      </c>
      <c r="C5" s="1"/>
      <c r="D5" s="3">
        <v>0</v>
      </c>
      <c r="E5" s="3">
        <v>228</v>
      </c>
      <c r="F5" s="3">
        <v>96.05</v>
      </c>
      <c r="G5" s="3"/>
      <c r="H5" s="12">
        <f>SUM(D5:F5)/1000</f>
        <v>0.32405</v>
      </c>
      <c r="I5" s="12">
        <f t="shared" si="1"/>
        <v>0.12243999999999999</v>
      </c>
    </row>
    <row r="6" spans="1:9" x14ac:dyDescent="0.25">
      <c r="A6" s="1" t="s">
        <v>20</v>
      </c>
      <c r="B6" s="1" t="s">
        <v>25</v>
      </c>
      <c r="C6" s="1"/>
      <c r="D6" s="3">
        <v>644.84</v>
      </c>
      <c r="E6" s="3">
        <v>2203.14</v>
      </c>
      <c r="F6" s="3">
        <v>6905.8</v>
      </c>
      <c r="G6" s="3"/>
      <c r="H6" s="12">
        <f t="shared" si="0"/>
        <v>9.7537800000000008</v>
      </c>
      <c r="I6" s="12">
        <f t="shared" si="1"/>
        <v>6.0942360000000004</v>
      </c>
    </row>
    <row r="7" spans="1:9" x14ac:dyDescent="0.25">
      <c r="A7" s="1" t="s">
        <v>21</v>
      </c>
      <c r="B7" s="1" t="s">
        <v>26</v>
      </c>
      <c r="C7" s="1"/>
      <c r="D7" s="3">
        <v>724.88</v>
      </c>
      <c r="E7" s="3">
        <v>912.83</v>
      </c>
      <c r="F7" s="3">
        <v>1706.37</v>
      </c>
      <c r="G7" s="3"/>
      <c r="H7" s="12">
        <f t="shared" si="0"/>
        <v>3.3440799999999999</v>
      </c>
      <c r="I7" s="12">
        <f t="shared" si="1"/>
        <v>1.6926379999999999</v>
      </c>
    </row>
  </sheetData>
  <mergeCells count="4">
    <mergeCell ref="B1:B2"/>
    <mergeCell ref="A1:A2"/>
    <mergeCell ref="D1:F1"/>
    <mergeCell ref="H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6"/>
  <sheetViews>
    <sheetView workbookViewId="0">
      <selection activeCell="K22" sqref="K22"/>
    </sheetView>
  </sheetViews>
  <sheetFormatPr defaultRowHeight="15" x14ac:dyDescent="0.25"/>
  <cols>
    <col min="1" max="1" width="9.85546875" bestFit="1" customWidth="1"/>
  </cols>
  <sheetData>
    <row r="1" spans="1:8" x14ac:dyDescent="0.25">
      <c r="C1" t="s">
        <v>5</v>
      </c>
      <c r="D1" t="s">
        <v>11</v>
      </c>
      <c r="E1" t="s">
        <v>12</v>
      </c>
      <c r="G1" t="s">
        <v>13</v>
      </c>
      <c r="H1" t="s">
        <v>14</v>
      </c>
    </row>
    <row r="2" spans="1:8" x14ac:dyDescent="0.25">
      <c r="A2" t="s">
        <v>6</v>
      </c>
      <c r="B2" t="s">
        <v>0</v>
      </c>
      <c r="C2">
        <v>832.96</v>
      </c>
      <c r="D2">
        <v>1928.72</v>
      </c>
      <c r="E2">
        <v>8092.57</v>
      </c>
      <c r="G2">
        <f>SUM(C2:E2)/1000</f>
        <v>10.85425</v>
      </c>
      <c r="H2">
        <f>(C2*0.2+D2*0.2+E2*0.8)/1000</f>
        <v>7.0263920000000004</v>
      </c>
    </row>
    <row r="3" spans="1:8" x14ac:dyDescent="0.25">
      <c r="A3" t="s">
        <v>7</v>
      </c>
      <c r="B3" t="s">
        <v>1</v>
      </c>
      <c r="C3">
        <v>273.77999999999997</v>
      </c>
      <c r="D3">
        <v>511.83</v>
      </c>
      <c r="E3">
        <v>3669.19</v>
      </c>
      <c r="G3">
        <f t="shared" ref="G3:G6" si="0">SUM(C3:E3)/1000</f>
        <v>4.4548000000000005</v>
      </c>
      <c r="H3">
        <f t="shared" ref="H3:H6" si="1">(C3*0.2+D3*0.2+E3*0.8)/1000</f>
        <v>3.0924740000000002</v>
      </c>
    </row>
    <row r="4" spans="1:8" x14ac:dyDescent="0.25">
      <c r="A4" t="s">
        <v>8</v>
      </c>
      <c r="B4" t="s">
        <v>2</v>
      </c>
      <c r="C4">
        <v>0</v>
      </c>
      <c r="D4">
        <v>285.37</v>
      </c>
      <c r="E4">
        <v>1052.98</v>
      </c>
      <c r="G4">
        <f t="shared" si="0"/>
        <v>1.3383499999999999</v>
      </c>
      <c r="H4">
        <f t="shared" si="1"/>
        <v>0.89945799999999998</v>
      </c>
    </row>
    <row r="5" spans="1:8" x14ac:dyDescent="0.25">
      <c r="A5" t="s">
        <v>9</v>
      </c>
      <c r="B5" t="s">
        <v>3</v>
      </c>
      <c r="C5">
        <v>800.48</v>
      </c>
      <c r="D5">
        <v>2758.48</v>
      </c>
      <c r="E5">
        <v>75698.880000000005</v>
      </c>
      <c r="G5">
        <f t="shared" si="0"/>
        <v>79.257840000000016</v>
      </c>
      <c r="H5">
        <f t="shared" si="1"/>
        <v>61.270896000000008</v>
      </c>
    </row>
    <row r="6" spans="1:8" x14ac:dyDescent="0.25">
      <c r="A6" t="s">
        <v>10</v>
      </c>
      <c r="B6" t="s">
        <v>4</v>
      </c>
      <c r="C6">
        <v>899.56</v>
      </c>
      <c r="D6">
        <v>1141.72</v>
      </c>
      <c r="E6">
        <v>18706.52</v>
      </c>
      <c r="G6">
        <f t="shared" si="0"/>
        <v>20.747799999999998</v>
      </c>
      <c r="H6">
        <f t="shared" si="1"/>
        <v>15.373472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6"/>
  <sheetViews>
    <sheetView workbookViewId="0">
      <selection activeCell="G35" sqref="G35"/>
    </sheetView>
  </sheetViews>
  <sheetFormatPr defaultRowHeight="15" x14ac:dyDescent="0.25"/>
  <cols>
    <col min="1" max="1" width="19.85546875" customWidth="1"/>
  </cols>
  <sheetData>
    <row r="1" spans="1:6" x14ac:dyDescent="0.25">
      <c r="C1">
        <v>2014</v>
      </c>
      <c r="D1">
        <v>2040</v>
      </c>
      <c r="F1" t="s">
        <v>15</v>
      </c>
    </row>
    <row r="2" spans="1:6" x14ac:dyDescent="0.25">
      <c r="A2" t="s">
        <v>6</v>
      </c>
      <c r="B2" t="s">
        <v>0</v>
      </c>
      <c r="C2">
        <v>738.19</v>
      </c>
      <c r="D2">
        <v>1819.5679842074649</v>
      </c>
      <c r="F2">
        <f>(D2/C2)^(1/($D$1-$C$1))-1</f>
        <v>3.5307203403595055E-2</v>
      </c>
    </row>
    <row r="3" spans="1:6" x14ac:dyDescent="0.25">
      <c r="A3" t="s">
        <v>7</v>
      </c>
      <c r="B3" t="s">
        <v>1</v>
      </c>
      <c r="C3">
        <v>334.7</v>
      </c>
      <c r="D3">
        <v>798.70784063832707</v>
      </c>
      <c r="F3">
        <f t="shared" ref="F3:F6" si="0">(D3/C3)^(1/($D$1-$C$1))-1</f>
        <v>3.4018152274543745E-2</v>
      </c>
    </row>
    <row r="4" spans="1:6" x14ac:dyDescent="0.25">
      <c r="A4" t="s">
        <v>8</v>
      </c>
      <c r="B4" t="s">
        <v>2</v>
      </c>
      <c r="C4">
        <v>96.05</v>
      </c>
      <c r="D4">
        <v>237.44255779475077</v>
      </c>
      <c r="F4">
        <f t="shared" si="0"/>
        <v>3.5422834026052508E-2</v>
      </c>
    </row>
    <row r="5" spans="1:6" x14ac:dyDescent="0.25">
      <c r="A5" t="s">
        <v>9</v>
      </c>
      <c r="B5" t="s">
        <v>3</v>
      </c>
      <c r="C5">
        <v>6905.8</v>
      </c>
      <c r="D5">
        <v>16732.947257632361</v>
      </c>
      <c r="F5">
        <f t="shared" si="0"/>
        <v>3.4625116573484771E-2</v>
      </c>
    </row>
    <row r="6" spans="1:6" x14ac:dyDescent="0.25">
      <c r="A6" t="s">
        <v>10</v>
      </c>
      <c r="B6" t="s">
        <v>4</v>
      </c>
      <c r="C6">
        <v>1706.37</v>
      </c>
      <c r="D6">
        <v>4150.006333719718</v>
      </c>
      <c r="F6">
        <f t="shared" si="0"/>
        <v>3.4773298473453895E-2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7"/>
  <sheetViews>
    <sheetView workbookViewId="0">
      <selection activeCell="B25" sqref="B25"/>
    </sheetView>
  </sheetViews>
  <sheetFormatPr defaultRowHeight="15" x14ac:dyDescent="0.25"/>
  <cols>
    <col min="2" max="2" width="74.7109375" customWidth="1"/>
    <col min="3" max="3" width="0" hidden="1" customWidth="1"/>
    <col min="4" max="4" width="12.28515625" customWidth="1"/>
    <col min="5" max="5" width="14.28515625" customWidth="1"/>
    <col min="6" max="6" width="15.5703125" customWidth="1"/>
    <col min="7" max="7" width="0" hidden="1" customWidth="1"/>
    <col min="8" max="8" width="12.140625" customWidth="1"/>
    <col min="9" max="9" width="18.7109375" customWidth="1"/>
  </cols>
  <sheetData>
    <row r="1" spans="1:9" x14ac:dyDescent="0.25">
      <c r="A1" s="11" t="s">
        <v>16</v>
      </c>
      <c r="B1" s="11" t="s">
        <v>33</v>
      </c>
      <c r="C1" s="1"/>
      <c r="D1" s="7" t="s">
        <v>32</v>
      </c>
      <c r="E1" s="8"/>
      <c r="F1" s="9"/>
      <c r="G1" s="2"/>
      <c r="H1" s="7" t="s">
        <v>35</v>
      </c>
      <c r="I1" s="9"/>
    </row>
    <row r="2" spans="1:9" x14ac:dyDescent="0.25">
      <c r="A2" s="11"/>
      <c r="B2" s="11"/>
      <c r="C2" s="1"/>
      <c r="D2" s="2" t="s">
        <v>27</v>
      </c>
      <c r="E2" s="2" t="s">
        <v>28</v>
      </c>
      <c r="F2" s="2" t="s">
        <v>29</v>
      </c>
      <c r="G2" s="2"/>
      <c r="H2" s="2" t="s">
        <v>30</v>
      </c>
      <c r="I2" s="2" t="s">
        <v>31</v>
      </c>
    </row>
    <row r="3" spans="1:9" x14ac:dyDescent="0.25">
      <c r="A3" s="1" t="s">
        <v>17</v>
      </c>
      <c r="B3" s="1" t="s">
        <v>22</v>
      </c>
      <c r="C3" s="1" t="s">
        <v>0</v>
      </c>
      <c r="D3" s="3">
        <v>832.96</v>
      </c>
      <c r="E3" s="3">
        <v>1928.72</v>
      </c>
      <c r="F3" s="3">
        <v>1819.5679842074601</v>
      </c>
      <c r="G3" s="3"/>
      <c r="H3" s="12">
        <f>SUM(D3:F3)/1000</f>
        <v>4.5812479842074607</v>
      </c>
      <c r="I3" s="12">
        <f>(D3*0.2+E3*0.2+F3*0.8)/1000</f>
        <v>2.0079903873659681</v>
      </c>
    </row>
    <row r="4" spans="1:9" ht="30" x14ac:dyDescent="0.25">
      <c r="A4" s="4" t="s">
        <v>18</v>
      </c>
      <c r="B4" s="5" t="s">
        <v>23</v>
      </c>
      <c r="C4" s="1" t="s">
        <v>1</v>
      </c>
      <c r="D4" s="3">
        <v>273.77999999999997</v>
      </c>
      <c r="E4" s="3">
        <v>511.83</v>
      </c>
      <c r="F4" s="3">
        <v>798.70784063832707</v>
      </c>
      <c r="G4" s="3"/>
      <c r="H4" s="12">
        <f t="shared" ref="H4:H7" si="0">SUM(D4:F4)/1000</f>
        <v>1.5843178406383269</v>
      </c>
      <c r="I4" s="12">
        <f>(D4*0.2+E4*0.2+F4*0.8)/1000</f>
        <v>0.79608827251066172</v>
      </c>
    </row>
    <row r="5" spans="1:9" x14ac:dyDescent="0.25">
      <c r="A5" s="1" t="s">
        <v>19</v>
      </c>
      <c r="B5" s="1" t="s">
        <v>24</v>
      </c>
      <c r="C5" s="1" t="s">
        <v>2</v>
      </c>
      <c r="D5" s="3">
        <v>0</v>
      </c>
      <c r="E5" s="3">
        <v>285.37</v>
      </c>
      <c r="F5" s="3">
        <v>237.44255779475077</v>
      </c>
      <c r="G5" s="3"/>
      <c r="H5" s="12">
        <f t="shared" si="0"/>
        <v>0.52281255779475078</v>
      </c>
      <c r="I5" s="12">
        <f t="shared" ref="I5:I7" si="1">(D5*0.2+E5*0.2+F5*0.8)/1000</f>
        <v>0.24702804623580066</v>
      </c>
    </row>
    <row r="6" spans="1:9" x14ac:dyDescent="0.25">
      <c r="A6" s="1" t="s">
        <v>20</v>
      </c>
      <c r="B6" s="1" t="s">
        <v>25</v>
      </c>
      <c r="C6" s="1" t="s">
        <v>3</v>
      </c>
      <c r="D6" s="3">
        <v>800.48</v>
      </c>
      <c r="E6" s="3">
        <v>2758.48</v>
      </c>
      <c r="F6" s="3">
        <v>16732.947257632361</v>
      </c>
      <c r="G6" s="3"/>
      <c r="H6" s="12">
        <f t="shared" si="0"/>
        <v>20.29190725763236</v>
      </c>
      <c r="I6" s="12">
        <f t="shared" si="1"/>
        <v>14.098149806105889</v>
      </c>
    </row>
    <row r="7" spans="1:9" x14ac:dyDescent="0.25">
      <c r="A7" s="1" t="s">
        <v>21</v>
      </c>
      <c r="B7" s="1" t="s">
        <v>26</v>
      </c>
      <c r="C7" s="1" t="s">
        <v>4</v>
      </c>
      <c r="D7" s="3">
        <v>899.56</v>
      </c>
      <c r="E7" s="3">
        <v>1141.72</v>
      </c>
      <c r="F7" s="3">
        <v>4150.006333719718</v>
      </c>
      <c r="G7" s="3"/>
      <c r="H7" s="12">
        <f t="shared" si="0"/>
        <v>6.1912863337197175</v>
      </c>
      <c r="I7" s="12">
        <f t="shared" si="1"/>
        <v>3.7282610669757745</v>
      </c>
    </row>
  </sheetData>
  <mergeCells count="4">
    <mergeCell ref="B1:B2"/>
    <mergeCell ref="A1:A2"/>
    <mergeCell ref="D1:F1"/>
    <mergeCell ref="H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Atual - MG</vt:lpstr>
      <vt:lpstr>2040 - MG</vt:lpstr>
      <vt:lpstr>Ajuste Irrigação</vt:lpstr>
      <vt:lpstr>2040 - MG - Ajustado</vt:lpstr>
    </vt:vector>
  </TitlesOfParts>
  <Company>Agência Nacional de Águas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2014-06-11T14:34:59Z</dcterms:created>
  <dcterms:modified xsi:type="dcterms:W3CDTF">2014-07-11T21:02:33Z</dcterms:modified>
</cp:coreProperties>
</file>