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330" yWindow="585" windowWidth="19440" windowHeight="11520" firstSheet="8" activeTab="10"/>
  </bookViews>
  <sheets>
    <sheet name="Dados gerais" sheetId="13" state="hidden" r:id="rId1"/>
    <sheet name=" Curvas gerais 1" sheetId="21" state="hidden" r:id="rId2"/>
    <sheet name="CAV" sheetId="1" state="hidden" r:id="rId3"/>
    <sheet name="Vazões afluentes" sheetId="3" state="hidden" r:id="rId4"/>
    <sheet name="Demanda alternativa 1" sheetId="20" state="hidden" r:id="rId5"/>
    <sheet name="Demanda alternativa 2" sheetId="25" state="hidden" r:id="rId6"/>
    <sheet name=" Curvas gerais 2" sheetId="26" state="hidden" r:id="rId7"/>
    <sheet name="Histórico volume" sheetId="24" state="hidden" r:id="rId8"/>
    <sheet name="Exercício - SH1" sheetId="27" r:id="rId9"/>
    <sheet name="Plan2" sheetId="28" state="hidden" r:id="rId10"/>
    <sheet name="Plan1" sheetId="29" r:id="rId11"/>
  </sheets>
  <calcPr calcId="144525"/>
</workbook>
</file>

<file path=xl/calcChain.xml><?xml version="1.0" encoding="utf-8"?>
<calcChain xmlns="http://schemas.openxmlformats.org/spreadsheetml/2006/main">
  <c r="AK11" i="27" l="1"/>
  <c r="AL11" i="27"/>
  <c r="AM11" i="27"/>
  <c r="AN11" i="27"/>
  <c r="AO11" i="27"/>
  <c r="AP11" i="27"/>
  <c r="AQ11" i="27"/>
  <c r="AR11" i="27"/>
  <c r="AS11" i="27"/>
  <c r="AT11" i="27"/>
  <c r="AU11" i="27"/>
  <c r="AJ11" i="27"/>
  <c r="M47" i="27"/>
  <c r="N47" i="27"/>
  <c r="O47" i="27"/>
  <c r="P47" i="27"/>
  <c r="Q47" i="27"/>
  <c r="R47" i="27"/>
  <c r="S47" i="27"/>
  <c r="T47" i="27"/>
  <c r="U47" i="27"/>
  <c r="V47" i="27"/>
  <c r="W47" i="27"/>
  <c r="L47" i="27"/>
  <c r="M46" i="27"/>
  <c r="N46" i="27"/>
  <c r="O46" i="27"/>
  <c r="P46" i="27"/>
  <c r="Q46" i="27"/>
  <c r="R46" i="27"/>
  <c r="S46" i="27"/>
  <c r="T46" i="27"/>
  <c r="U46" i="27"/>
  <c r="V46" i="27"/>
  <c r="W46" i="27"/>
  <c r="L46" i="27"/>
  <c r="M45" i="27"/>
  <c r="N45" i="27"/>
  <c r="O45" i="27"/>
  <c r="P45" i="27"/>
  <c r="Q45" i="27"/>
  <c r="R45" i="27"/>
  <c r="S45" i="27"/>
  <c r="T45" i="27"/>
  <c r="U45" i="27"/>
  <c r="V45" i="27"/>
  <c r="W45" i="27"/>
  <c r="L45" i="27"/>
  <c r="AK9" i="27"/>
  <c r="AL9" i="27"/>
  <c r="AM9" i="27"/>
  <c r="AN9" i="27"/>
  <c r="AO9" i="27"/>
  <c r="AP9" i="27"/>
  <c r="AQ9" i="27"/>
  <c r="AR9" i="27"/>
  <c r="AS9" i="27"/>
  <c r="AT9" i="27"/>
  <c r="AU9" i="27"/>
  <c r="AJ9" i="27"/>
  <c r="AK8" i="27"/>
  <c r="AL8" i="27"/>
  <c r="AM8" i="27"/>
  <c r="AN8" i="27"/>
  <c r="AO8" i="27"/>
  <c r="AP8" i="27"/>
  <c r="AQ8" i="27"/>
  <c r="AR8" i="27"/>
  <c r="AS8" i="27"/>
  <c r="AT8" i="27"/>
  <c r="AU8" i="27"/>
  <c r="AJ8" i="27"/>
  <c r="AU6" i="27" l="1"/>
  <c r="AT6" i="27"/>
  <c r="AS6" i="27"/>
  <c r="AR6" i="27"/>
  <c r="AQ6" i="27"/>
  <c r="AP6" i="27"/>
  <c r="AO6" i="27"/>
  <c r="AN6" i="27"/>
  <c r="AM6" i="27"/>
  <c r="AL6" i="27"/>
  <c r="AK6" i="27"/>
  <c r="AJ6" i="27"/>
  <c r="D4" i="27"/>
  <c r="D3" i="27"/>
  <c r="C12" i="20"/>
  <c r="D12" i="20"/>
  <c r="E12" i="20"/>
  <c r="F12" i="20"/>
  <c r="G12" i="20"/>
  <c r="H12" i="20"/>
  <c r="I12" i="20"/>
  <c r="J12" i="20"/>
  <c r="K12" i="20"/>
  <c r="L12" i="20"/>
  <c r="M12" i="20"/>
  <c r="B13" i="20"/>
  <c r="B12" i="20"/>
  <c r="C11" i="20"/>
  <c r="D11" i="20"/>
  <c r="E11" i="20"/>
  <c r="F11" i="20"/>
  <c r="G11" i="20"/>
  <c r="H11" i="20"/>
  <c r="I11" i="20"/>
  <c r="J11" i="20"/>
  <c r="K11" i="20"/>
  <c r="L11" i="20"/>
  <c r="M11" i="20"/>
  <c r="B11" i="20"/>
  <c r="J33" i="20" l="1"/>
  <c r="H33" i="20"/>
  <c r="O4" i="3" l="1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3" i="3"/>
  <c r="O41" i="3" s="1"/>
  <c r="L18" i="26"/>
  <c r="K18" i="26"/>
  <c r="H18" i="26"/>
  <c r="F18" i="26"/>
  <c r="E18" i="26"/>
  <c r="L17" i="26"/>
  <c r="K17" i="26"/>
  <c r="H17" i="26"/>
  <c r="F17" i="26"/>
  <c r="E17" i="26"/>
  <c r="L16" i="26"/>
  <c r="K16" i="26"/>
  <c r="I16" i="26"/>
  <c r="H16" i="26"/>
  <c r="F16" i="26"/>
  <c r="E16" i="26"/>
  <c r="L15" i="26"/>
  <c r="K15" i="26"/>
  <c r="I15" i="26"/>
  <c r="H15" i="26"/>
  <c r="F15" i="26"/>
  <c r="E15" i="26"/>
  <c r="L14" i="26"/>
  <c r="K14" i="26"/>
  <c r="I14" i="26"/>
  <c r="H14" i="26"/>
  <c r="F14" i="26"/>
  <c r="E14" i="26"/>
  <c r="C14" i="25"/>
  <c r="D14" i="25"/>
  <c r="E14" i="25"/>
  <c r="F14" i="25"/>
  <c r="G14" i="25"/>
  <c r="H14" i="25"/>
  <c r="I14" i="25"/>
  <c r="J14" i="25"/>
  <c r="K14" i="25"/>
  <c r="L14" i="25"/>
  <c r="M14" i="25"/>
  <c r="C15" i="25"/>
  <c r="D15" i="25"/>
  <c r="E15" i="25"/>
  <c r="F15" i="25"/>
  <c r="G15" i="25"/>
  <c r="H15" i="25"/>
  <c r="I15" i="25"/>
  <c r="J15" i="25"/>
  <c r="K15" i="25"/>
  <c r="L15" i="25"/>
  <c r="M15" i="25"/>
  <c r="C16" i="25"/>
  <c r="D16" i="25"/>
  <c r="E16" i="25"/>
  <c r="F16" i="25"/>
  <c r="G16" i="25"/>
  <c r="H16" i="25"/>
  <c r="I16" i="25"/>
  <c r="J16" i="25"/>
  <c r="K16" i="25"/>
  <c r="L16" i="25"/>
  <c r="M16" i="25"/>
  <c r="B15" i="25"/>
  <c r="B14" i="25"/>
  <c r="U18" i="26"/>
  <c r="T18" i="26"/>
  <c r="S18" i="26"/>
  <c r="U17" i="26"/>
  <c r="T17" i="26"/>
  <c r="S17" i="26"/>
  <c r="U16" i="26"/>
  <c r="T16" i="26"/>
  <c r="S16" i="26"/>
  <c r="U15" i="26"/>
  <c r="T15" i="26"/>
  <c r="S15" i="26"/>
  <c r="U14" i="26"/>
  <c r="T14" i="26"/>
  <c r="S14" i="26"/>
  <c r="U13" i="26"/>
  <c r="T13" i="26"/>
  <c r="S13" i="26"/>
  <c r="K13" i="26"/>
  <c r="I13" i="26"/>
  <c r="H13" i="26"/>
  <c r="F13" i="26"/>
  <c r="E13" i="26"/>
  <c r="U12" i="26"/>
  <c r="T12" i="26"/>
  <c r="S12" i="26"/>
  <c r="K12" i="26"/>
  <c r="H12" i="26"/>
  <c r="F12" i="26"/>
  <c r="E12" i="26"/>
  <c r="U11" i="26"/>
  <c r="T11" i="26"/>
  <c r="S11" i="26"/>
  <c r="L11" i="26"/>
  <c r="K11" i="26"/>
  <c r="H11" i="26"/>
  <c r="F11" i="26"/>
  <c r="E11" i="26"/>
  <c r="U10" i="26"/>
  <c r="T10" i="26"/>
  <c r="S10" i="26"/>
  <c r="N10" i="26"/>
  <c r="L10" i="26"/>
  <c r="K10" i="26"/>
  <c r="H10" i="26"/>
  <c r="F10" i="26"/>
  <c r="E10" i="26"/>
  <c r="U9" i="26"/>
  <c r="T9" i="26"/>
  <c r="S9" i="26"/>
  <c r="N9" i="26"/>
  <c r="L9" i="26"/>
  <c r="K9" i="26"/>
  <c r="H9" i="26"/>
  <c r="F9" i="26"/>
  <c r="E9" i="26"/>
  <c r="U8" i="26"/>
  <c r="T8" i="26"/>
  <c r="S8" i="26"/>
  <c r="N8" i="26"/>
  <c r="L8" i="26"/>
  <c r="K8" i="26"/>
  <c r="H8" i="26"/>
  <c r="F8" i="26"/>
  <c r="E8" i="26"/>
  <c r="U7" i="26"/>
  <c r="T7" i="26"/>
  <c r="S7" i="26"/>
  <c r="O7" i="26"/>
  <c r="N7" i="26"/>
  <c r="L7" i="26"/>
  <c r="K7" i="26"/>
  <c r="H7" i="26"/>
  <c r="F7" i="26"/>
  <c r="E7" i="26"/>
  <c r="U6" i="26"/>
  <c r="T6" i="26"/>
  <c r="S6" i="26"/>
  <c r="O6" i="26"/>
  <c r="N6" i="26"/>
  <c r="L6" i="26"/>
  <c r="K6" i="26"/>
  <c r="H6" i="26"/>
  <c r="F6" i="26"/>
  <c r="E6" i="26"/>
  <c r="U5" i="26"/>
  <c r="T5" i="26"/>
  <c r="S5" i="26"/>
  <c r="O5" i="26"/>
  <c r="N5" i="26"/>
  <c r="L5" i="26"/>
  <c r="K5" i="26"/>
  <c r="H5" i="26"/>
  <c r="F5" i="26"/>
  <c r="E5" i="26"/>
  <c r="U4" i="26"/>
  <c r="T4" i="26"/>
  <c r="S4" i="26"/>
  <c r="O4" i="26"/>
  <c r="N4" i="26"/>
  <c r="L4" i="26"/>
  <c r="K4" i="26"/>
  <c r="I4" i="26"/>
  <c r="H4" i="26"/>
  <c r="F4" i="26"/>
  <c r="E4" i="26"/>
  <c r="U3" i="26"/>
  <c r="T3" i="26"/>
  <c r="S3" i="26"/>
  <c r="O3" i="26"/>
  <c r="N3" i="26"/>
  <c r="L3" i="26"/>
  <c r="K3" i="26"/>
  <c r="I3" i="26"/>
  <c r="H3" i="26"/>
  <c r="F3" i="26"/>
  <c r="E3" i="26"/>
  <c r="U2" i="26"/>
  <c r="T2" i="26"/>
  <c r="S2" i="26"/>
  <c r="N2" i="26"/>
  <c r="L2" i="26"/>
  <c r="K2" i="26"/>
  <c r="I2" i="26"/>
  <c r="H2" i="26"/>
  <c r="F2" i="26"/>
  <c r="E2" i="26"/>
  <c r="L18" i="21"/>
  <c r="K18" i="21"/>
  <c r="H18" i="21"/>
  <c r="F18" i="21"/>
  <c r="E18" i="21"/>
  <c r="L17" i="21"/>
  <c r="K17" i="21"/>
  <c r="I17" i="21"/>
  <c r="H17" i="21"/>
  <c r="F17" i="21"/>
  <c r="E17" i="21"/>
  <c r="L16" i="21"/>
  <c r="K16" i="21"/>
  <c r="I16" i="21"/>
  <c r="H16" i="21"/>
  <c r="F16" i="21"/>
  <c r="E16" i="21"/>
  <c r="L15" i="21"/>
  <c r="K15" i="21"/>
  <c r="I15" i="21"/>
  <c r="H15" i="21"/>
  <c r="F15" i="21"/>
  <c r="E15" i="21"/>
  <c r="L14" i="21"/>
  <c r="K14" i="21"/>
  <c r="I14" i="21"/>
  <c r="H14" i="21"/>
  <c r="F14" i="21"/>
  <c r="E14" i="21"/>
  <c r="C13" i="20"/>
  <c r="D13" i="20"/>
  <c r="E13" i="20"/>
  <c r="F13" i="20"/>
  <c r="G13" i="20"/>
  <c r="H13" i="20"/>
  <c r="I13" i="20"/>
  <c r="J13" i="20"/>
  <c r="K13" i="20"/>
  <c r="L13" i="20"/>
  <c r="M13" i="20"/>
  <c r="D5" i="13"/>
  <c r="B16" i="25" l="1"/>
  <c r="N16" i="25" s="1"/>
  <c r="M12" i="25"/>
  <c r="L12" i="25"/>
  <c r="K12" i="25"/>
  <c r="J12" i="25"/>
  <c r="I12" i="25"/>
  <c r="H12" i="25"/>
  <c r="G12" i="25"/>
  <c r="F12" i="25"/>
  <c r="E12" i="25"/>
  <c r="D12" i="25"/>
  <c r="C12" i="25"/>
  <c r="B12" i="25"/>
  <c r="N11" i="25"/>
  <c r="N10" i="25"/>
  <c r="N9" i="25"/>
  <c r="N8" i="25"/>
  <c r="N7" i="25"/>
  <c r="N6" i="25"/>
  <c r="N5" i="25"/>
  <c r="O4" i="25"/>
  <c r="Q4" i="25" s="1"/>
  <c r="S4" i="25" s="1"/>
  <c r="N13" i="20"/>
  <c r="N12" i="20"/>
  <c r="N7" i="20"/>
  <c r="S11" i="21"/>
  <c r="T11" i="21"/>
  <c r="U11" i="21"/>
  <c r="S12" i="21"/>
  <c r="T12" i="21"/>
  <c r="U12" i="21"/>
  <c r="S13" i="21"/>
  <c r="T13" i="21"/>
  <c r="U13" i="21"/>
  <c r="S14" i="21"/>
  <c r="T14" i="21"/>
  <c r="U14" i="21"/>
  <c r="S15" i="21"/>
  <c r="T15" i="21"/>
  <c r="U15" i="21"/>
  <c r="S16" i="21"/>
  <c r="T16" i="21"/>
  <c r="U16" i="21"/>
  <c r="S17" i="21"/>
  <c r="T17" i="21"/>
  <c r="U17" i="21"/>
  <c r="S18" i="21"/>
  <c r="T18" i="21"/>
  <c r="U18" i="21"/>
  <c r="S3" i="21"/>
  <c r="T3" i="21"/>
  <c r="U3" i="21"/>
  <c r="S4" i="21"/>
  <c r="T4" i="21"/>
  <c r="U4" i="21"/>
  <c r="S5" i="21"/>
  <c r="T5" i="21"/>
  <c r="U5" i="21"/>
  <c r="S6" i="21"/>
  <c r="T6" i="21"/>
  <c r="U6" i="21"/>
  <c r="S7" i="21"/>
  <c r="T7" i="21"/>
  <c r="U7" i="21"/>
  <c r="S8" i="21"/>
  <c r="T8" i="21"/>
  <c r="U8" i="21"/>
  <c r="S9" i="21"/>
  <c r="T9" i="21"/>
  <c r="U9" i="21"/>
  <c r="S10" i="21"/>
  <c r="T10" i="21"/>
  <c r="U10" i="21"/>
  <c r="T2" i="21"/>
  <c r="U2" i="21"/>
  <c r="S2" i="21"/>
  <c r="D7" i="1"/>
  <c r="C7" i="1"/>
  <c r="A7" i="1" s="1"/>
  <c r="N3" i="21"/>
  <c r="N4" i="21"/>
  <c r="N5" i="21"/>
  <c r="N6" i="21"/>
  <c r="N7" i="21"/>
  <c r="N8" i="21"/>
  <c r="N9" i="21"/>
  <c r="N10" i="21"/>
  <c r="N2" i="21"/>
  <c r="O7" i="21"/>
  <c r="O5" i="21"/>
  <c r="O4" i="21"/>
  <c r="O3" i="21"/>
  <c r="J2" i="24"/>
  <c r="J26" i="24"/>
  <c r="J57" i="24"/>
  <c r="J88" i="24"/>
  <c r="J118" i="24"/>
  <c r="J149" i="24"/>
  <c r="J179" i="24"/>
  <c r="J210" i="24"/>
  <c r="J240" i="24"/>
  <c r="K13" i="21"/>
  <c r="K12" i="21"/>
  <c r="K11" i="21"/>
  <c r="K10" i="21"/>
  <c r="K9" i="21"/>
  <c r="K8" i="21"/>
  <c r="K7" i="21"/>
  <c r="K6" i="21"/>
  <c r="K5" i="21"/>
  <c r="K4" i="21"/>
  <c r="K3" i="21"/>
  <c r="K2" i="21"/>
  <c r="H13" i="21"/>
  <c r="H12" i="21"/>
  <c r="H11" i="21"/>
  <c r="H10" i="21"/>
  <c r="H9" i="21"/>
  <c r="H8" i="21"/>
  <c r="H7" i="21"/>
  <c r="H6" i="21"/>
  <c r="H5" i="21"/>
  <c r="H4" i="21"/>
  <c r="H3" i="21"/>
  <c r="H2" i="21"/>
  <c r="L10" i="21"/>
  <c r="L9" i="21"/>
  <c r="L8" i="21"/>
  <c r="L6" i="21"/>
  <c r="L5" i="21"/>
  <c r="L4" i="21"/>
  <c r="L3" i="21"/>
  <c r="L2" i="21"/>
  <c r="I13" i="21"/>
  <c r="I5" i="21"/>
  <c r="I4" i="21"/>
  <c r="I2" i="21"/>
  <c r="E3" i="21"/>
  <c r="E4" i="21"/>
  <c r="E5" i="21"/>
  <c r="E6" i="21"/>
  <c r="E7" i="21"/>
  <c r="E8" i="21"/>
  <c r="E9" i="21"/>
  <c r="E10" i="21"/>
  <c r="E11" i="21"/>
  <c r="E12" i="21"/>
  <c r="E13" i="21"/>
  <c r="E2" i="21"/>
  <c r="F3" i="21"/>
  <c r="F4" i="21"/>
  <c r="F6" i="21"/>
  <c r="F7" i="21"/>
  <c r="F8" i="21"/>
  <c r="F10" i="21"/>
  <c r="F11" i="21"/>
  <c r="F12" i="21"/>
  <c r="F2" i="21"/>
  <c r="O4" i="20"/>
  <c r="Q4" i="20" s="1"/>
  <c r="S4" i="20" s="1"/>
  <c r="O10" i="21" l="1"/>
  <c r="I18" i="26"/>
  <c r="I17" i="26"/>
  <c r="L12" i="26"/>
  <c r="I12" i="26"/>
  <c r="O10" i="26"/>
  <c r="I10" i="26"/>
  <c r="O8" i="26"/>
  <c r="I8" i="26"/>
  <c r="I6" i="26"/>
  <c r="I18" i="21"/>
  <c r="L13" i="26"/>
  <c r="I11" i="26"/>
  <c r="O9" i="26"/>
  <c r="I9" i="26"/>
  <c r="I7" i="26"/>
  <c r="I5" i="26"/>
  <c r="O2" i="26"/>
  <c r="O9" i="21"/>
  <c r="L12" i="21"/>
  <c r="I12" i="21"/>
  <c r="I9" i="21"/>
  <c r="I6" i="21"/>
  <c r="O8" i="21"/>
  <c r="L13" i="21"/>
  <c r="I10" i="21"/>
  <c r="I8" i="21"/>
  <c r="N12" i="25"/>
  <c r="N15" i="25"/>
  <c r="N14" i="25"/>
  <c r="F13" i="21"/>
  <c r="F9" i="21"/>
  <c r="F5" i="21"/>
  <c r="I3" i="21"/>
  <c r="I7" i="21"/>
  <c r="I11" i="21"/>
  <c r="L7" i="21"/>
  <c r="L11" i="21"/>
  <c r="O2" i="21"/>
  <c r="O6" i="21"/>
  <c r="C9" i="20"/>
  <c r="D9" i="20"/>
  <c r="E9" i="20"/>
  <c r="F9" i="20"/>
  <c r="G9" i="20"/>
  <c r="H9" i="20"/>
  <c r="I9" i="20"/>
  <c r="J9" i="20"/>
  <c r="K9" i="20"/>
  <c r="L9" i="20"/>
  <c r="M9" i="20"/>
  <c r="B4" i="13" l="1"/>
  <c r="C3" i="13"/>
  <c r="S5" i="3"/>
  <c r="D44" i="3"/>
  <c r="E44" i="3"/>
  <c r="F44" i="3"/>
  <c r="G44" i="3"/>
  <c r="H44" i="3"/>
  <c r="I44" i="3"/>
  <c r="J44" i="3"/>
  <c r="K44" i="3"/>
  <c r="L44" i="3"/>
  <c r="M44" i="3"/>
  <c r="N44" i="3"/>
  <c r="C44" i="3"/>
  <c r="C46" i="3" s="1"/>
  <c r="D41" i="3"/>
  <c r="E41" i="3"/>
  <c r="F41" i="3"/>
  <c r="G41" i="3"/>
  <c r="H41" i="3"/>
  <c r="I41" i="3"/>
  <c r="J41" i="3"/>
  <c r="K41" i="3"/>
  <c r="L41" i="3"/>
  <c r="M41" i="3"/>
  <c r="N41" i="3"/>
  <c r="C41" i="3"/>
  <c r="O42" i="3" s="1"/>
  <c r="T5" i="3" l="1"/>
  <c r="D46" i="3"/>
  <c r="U5" i="3" l="1"/>
  <c r="E46" i="3"/>
  <c r="V5" i="3" l="1"/>
  <c r="F46" i="3"/>
  <c r="W5" i="3" l="1"/>
  <c r="G46" i="3"/>
  <c r="D3" i="13"/>
  <c r="D4" i="13"/>
  <c r="D2" i="13"/>
  <c r="X5" i="3" l="1"/>
  <c r="P4" i="20"/>
  <c r="R4" i="20" s="1"/>
  <c r="T4" i="20" s="1"/>
  <c r="P4" i="25"/>
  <c r="R4" i="25" s="1"/>
  <c r="T4" i="25" s="1"/>
  <c r="H46" i="3"/>
  <c r="Y5" i="3" l="1"/>
  <c r="I46" i="3"/>
  <c r="Z5" i="3" l="1"/>
  <c r="J46" i="3"/>
  <c r="AA5" i="3" l="1"/>
  <c r="K46" i="3"/>
  <c r="AB5" i="3" l="1"/>
  <c r="L46" i="3"/>
  <c r="AC5" i="3" l="1"/>
  <c r="M46" i="3"/>
  <c r="AD5" i="3" l="1"/>
  <c r="AC6" i="3"/>
  <c r="N46" i="3"/>
  <c r="M47" i="3"/>
  <c r="AD6" i="3" l="1"/>
  <c r="S6" i="3"/>
  <c r="T6" i="3"/>
  <c r="U6" i="3"/>
  <c r="V6" i="3"/>
  <c r="W6" i="3"/>
  <c r="X6" i="3"/>
  <c r="Y6" i="3"/>
  <c r="Z6" i="3"/>
  <c r="AA6" i="3"/>
  <c r="AB6" i="3"/>
  <c r="N47" i="3"/>
  <c r="C47" i="3"/>
  <c r="D47" i="3"/>
  <c r="E47" i="3"/>
  <c r="F47" i="3"/>
  <c r="G47" i="3"/>
  <c r="H47" i="3"/>
  <c r="I47" i="3"/>
  <c r="J47" i="3"/>
  <c r="K47" i="3"/>
  <c r="L47" i="3"/>
  <c r="B9" i="20"/>
  <c r="N9" i="20" s="1"/>
  <c r="N11" i="20"/>
</calcChain>
</file>

<file path=xl/sharedStrings.xml><?xml version="1.0" encoding="utf-8"?>
<sst xmlns="http://schemas.openxmlformats.org/spreadsheetml/2006/main" count="1352" uniqueCount="131">
  <si>
    <t>COTA</t>
  </si>
  <si>
    <t>VOLUME (hm³)</t>
  </si>
  <si>
    <t>ÁREA (km²)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</si>
  <si>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</si>
  <si>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</si>
  <si>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</si>
  <si>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</si>
  <si>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</si>
  <si>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</si>
  <si>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</si>
  <si>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</si>
  <si>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</si>
  <si>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</si>
  <si>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</si>
  <si>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</si>
  <si>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mês</t>
  </si>
  <si>
    <t>Cota (m)</t>
  </si>
  <si>
    <t>média</t>
  </si>
  <si>
    <t>%</t>
  </si>
  <si>
    <t>Dados do reservatório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</si>
  <si>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</si>
  <si>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</si>
  <si>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</si>
  <si>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</si>
  <si>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</si>
  <si>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</si>
  <si>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</si>
  <si>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</si>
  <si>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</si>
  <si>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</si>
  <si>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</si>
  <si>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</si>
  <si>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Volume total hm3</t>
  </si>
  <si>
    <t>Chuvas</t>
  </si>
  <si>
    <t>Estiagem</t>
  </si>
  <si>
    <t>hm3</t>
  </si>
  <si>
    <t>% vol útil</t>
  </si>
  <si>
    <t>cota min</t>
  </si>
  <si>
    <t>% vol min</t>
  </si>
  <si>
    <t>DEMANDA TOTAL</t>
  </si>
  <si>
    <t>CURVA 1</t>
  </si>
  <si>
    <t>CURVA 2</t>
  </si>
  <si>
    <t>CURVA 3</t>
  </si>
  <si>
    <t>DEMANDA CURVA 2</t>
  </si>
  <si>
    <t>DEMANDA CURVA 3</t>
  </si>
  <si>
    <t>Código</t>
  </si>
  <si>
    <t>Reservatorio</t>
  </si>
  <si>
    <t>Cota</t>
  </si>
  <si>
    <t>Capacidade</t>
  </si>
  <si>
    <t>Volume</t>
  </si>
  <si>
    <t>VolumePercentual</t>
  </si>
  <si>
    <t>DataInformacao</t>
  </si>
  <si>
    <t xml:space="preserve">Histório SAR </t>
  </si>
  <si>
    <t>Ano</t>
  </si>
  <si>
    <t>min</t>
  </si>
  <si>
    <t>acum</t>
  </si>
  <si>
    <t>Qafl méd</t>
  </si>
  <si>
    <t>Qafl min</t>
  </si>
  <si>
    <t>Evaporação</t>
  </si>
  <si>
    <t>Volume alerta Resolução 2010</t>
  </si>
  <si>
    <t>Volume racionamento AU</t>
  </si>
  <si>
    <t>Usos</t>
  </si>
  <si>
    <t>Adutora do feijão - EMBASA - primária</t>
  </si>
  <si>
    <t>Jusante - primária</t>
  </si>
  <si>
    <t>Jusante - secundária</t>
  </si>
  <si>
    <t>Adutora do feijão - EMBASA - secundária</t>
  </si>
  <si>
    <t>DIPIM - abastecimento humano</t>
  </si>
  <si>
    <t>DIPIM - primária</t>
  </si>
  <si>
    <t>DIPIM - secundária</t>
  </si>
  <si>
    <t>vazão média 2014</t>
  </si>
  <si>
    <t>MIRORÓS (MANOEL NOVAIS)</t>
  </si>
  <si>
    <t>curva 17 meses</t>
  </si>
  <si>
    <t>DEMANDA CURVA 1</t>
  </si>
  <si>
    <t>Curvas alerta em vigor</t>
  </si>
  <si>
    <t>Volume morto</t>
  </si>
  <si>
    <t>Qafl calculada de acordo com Nota Técnica no 88/2013/GEREG/SRE-ANA</t>
  </si>
  <si>
    <t>Qafl min = valor mínimo em cada um dos meses da série 1970-2007</t>
  </si>
  <si>
    <t>Vazão regularizada de projeto = 2,25m3/s (1981)</t>
  </si>
  <si>
    <t>Taxa de evaporação segundo Nota Técnica nº     /2013/GEOUT-ANA de 12/09/2013</t>
  </si>
  <si>
    <t>média do ano com todas as mínimas =</t>
  </si>
  <si>
    <t xml:space="preserve">Vazão regularizada = </t>
  </si>
  <si>
    <t>Vazão média mín =</t>
  </si>
  <si>
    <t>m3/s</t>
  </si>
  <si>
    <t>MIRORÓS (primária)</t>
  </si>
  <si>
    <t>MIRORÓS (secundária)</t>
  </si>
  <si>
    <t>M3/ANO</t>
  </si>
  <si>
    <t>M3/S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</si>
  <si>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</si>
  <si>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</si>
  <si>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</si>
  <si>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</si>
  <si>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</si>
  <si>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</si>
  <si>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</si>
  <si>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</si>
  <si>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</si>
  <si>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</si>
  <si>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</si>
  <si>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</si>
  <si>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TOTAL</t>
  </si>
  <si>
    <t>VALORES DA OUTORGA</t>
  </si>
  <si>
    <t>VALORES AJUSTADOS</t>
  </si>
  <si>
    <t>DEMANDA PRIMÁRIA</t>
  </si>
  <si>
    <t>DEMANDA SECUNDÁRIA</t>
  </si>
  <si>
    <t>USOS PRIORITÁRIOS</t>
  </si>
  <si>
    <t>ALERTA</t>
  </si>
  <si>
    <t>NORMAL</t>
  </si>
  <si>
    <t>Adutora do feijão - Abastecimento humano</t>
  </si>
  <si>
    <t>Jusante</t>
  </si>
  <si>
    <t>DIPIM - Abastecimento humano</t>
  </si>
  <si>
    <t>DIPIM - irrigação</t>
  </si>
  <si>
    <r>
      <t>V (hm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</si>
  <si>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COTA (m)</t>
  </si>
  <si>
    <t>EVAPORAÇÃO (m)</t>
  </si>
  <si>
    <t>VAZÕES AFLUENTES</t>
  </si>
  <si>
    <t xml:space="preserve"> </t>
  </si>
  <si>
    <t>Adutora (abastecimento público)</t>
  </si>
  <si>
    <t>Defluência (vale perenizado)</t>
  </si>
  <si>
    <t>Perímetro (consumo humano e dessedentação)</t>
  </si>
  <si>
    <t>Perímetro (irrigação)</t>
  </si>
  <si>
    <t>Mês</t>
  </si>
  <si>
    <t>SIMULADO</t>
  </si>
  <si>
    <t>Volume inicial</t>
  </si>
  <si>
    <t>media</t>
  </si>
  <si>
    <t>menor</t>
  </si>
  <si>
    <t>Mês/Ano</t>
  </si>
  <si>
    <t>alerta</t>
  </si>
  <si>
    <t>Prioritario</t>
  </si>
  <si>
    <t>Normal</t>
  </si>
  <si>
    <t>Alerta 2</t>
  </si>
  <si>
    <t>Alocação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</si>
</sst>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* #,##0.00000_);_(* \(#,##0.00000\);_(* &quot;-&quot;??_);_(@_)"/>
    <numFmt numFmtId="165" formatCode="_(* #,##0.0000000_);_(* \(#,##0.0000000\);_(* &quot;-&quot;??_);_(@_)"/>
    <numFmt numFmtId="166" formatCode="0.0"/>
    <numFmt numFmtId="167" formatCode="0.0000"/>
    <numFmt numFmtId="168" formatCode="_-* #,##0.0000_-;\-* #,##0.0000_-;_-* &quot;-&quot;??_-;_-@_-"/>
    <numFmt numFmtId="169" formatCode="0.000"/>
    <numFmt numFmtId="170" formatCode="_(* #,##0.00_);_(* \(#,##0.00\);_(* &quot;-&quot;??_);_(@_)"/>
    <numFmt numFmtId="171" formatCode="_-* #,##0.000_-;\-* #,##0.000_-;_-* &quot;-&quot;??_-;_-@_-"/>
    <numFmt numFmtId="173" formatCode="_-* #,##0.000_-;\-* #,##0.000_-;_-* &quot;-&quot;?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name val="Arial Narrow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vertAlign val="superscript"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8">
    <xf numFmtId="0" fontId="0" fillId="0" borderId="0" xfId="0"/>
    <xf numFmtId="166" fontId="0" fillId="0" borderId="0" xfId="0" applyNumberFormat="1"/>
    <xf numFmtId="0" fontId="2" fillId="2" borderId="1" xfId="0" applyFont="1" applyFill="1" applyBorder="1" applyAlignment="1">
      <alignment horizontal="center"/>
    </xf>
    <xf numFmtId="0" fontId="0" fillId="0" borderId="0" xfId="0" applyAlignment="1"/>
    <xf numFmtId="1" fontId="0" fillId="0" borderId="0" xfId="0" applyNumberFormat="1"/>
    <xf numFmtId="0" fontId="0" fillId="3" borderId="0" xfId="0" applyFill="1"/>
    <xf numFmtId="43" fontId="0" fillId="0" borderId="0" xfId="0" applyNumberFormat="1"/>
    <xf numFmtId="0" fontId="0" fillId="4" borderId="0" xfId="0" applyFill="1"/>
    <xf numFmtId="10" fontId="0" fillId="4" borderId="0" xfId="2" applyNumberFormat="1" applyFont="1" applyFill="1"/>
    <xf numFmtId="167" fontId="0" fillId="3" borderId="0" xfId="0" applyNumberFormat="1" applyFill="1"/>
    <xf numFmtId="0" fontId="0" fillId="0" borderId="0" xfId="0" applyFill="1"/>
    <xf numFmtId="9" fontId="0" fillId="0" borderId="0" xfId="2" applyFont="1" applyFill="1"/>
    <xf numFmtId="164" fontId="4" fillId="0" borderId="0" xfId="1" applyNumberFormat="1" applyFont="1" applyBorder="1" applyAlignment="1">
      <alignment horizontal="center"/>
    </xf>
    <xf numFmtId="165" fontId="4" fillId="0" borderId="0" xfId="1" applyNumberFormat="1" applyFont="1" applyBorder="1" applyAlignment="1"/>
    <xf numFmtId="168" fontId="4" fillId="0" borderId="0" xfId="1" applyNumberFormat="1" applyFont="1" applyFill="1" applyBorder="1" applyAlignment="1">
      <alignment horizontal="center" vertical="center"/>
    </xf>
    <xf numFmtId="43" fontId="0" fillId="0" borderId="0" xfId="1" applyFont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9" fontId="0" fillId="0" borderId="0" xfId="2" applyFont="1"/>
    <xf numFmtId="17" fontId="0" fillId="0" borderId="0" xfId="0" applyNumberFormat="1"/>
    <xf numFmtId="0" fontId="0" fillId="0" borderId="0" xfId="0" applyAlignment="1">
      <alignment vertical="center" wrapText="1"/>
    </xf>
    <xf numFmtId="9" fontId="0" fillId="0" borderId="0" xfId="0" applyNumberFormat="1" applyAlignment="1">
      <alignment vertical="center" wrapText="1"/>
    </xf>
    <xf numFmtId="0" fontId="0" fillId="5" borderId="0" xfId="0" applyFill="1"/>
    <xf numFmtId="0" fontId="0" fillId="6" borderId="0" xfId="0" applyFill="1"/>
    <xf numFmtId="10" fontId="0" fillId="0" borderId="1" xfId="2" applyNumberFormat="1" applyFont="1" applyFill="1" applyBorder="1"/>
    <xf numFmtId="0" fontId="3" fillId="0" borderId="3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0" fillId="0" borderId="3" xfId="0" applyBorder="1" applyAlignment="1">
      <alignment wrapText="1"/>
    </xf>
    <xf numFmtId="10" fontId="0" fillId="0" borderId="3" xfId="0" applyNumberFormat="1" applyBorder="1" applyAlignment="1">
      <alignment wrapText="1"/>
    </xf>
    <xf numFmtId="14" fontId="0" fillId="0" borderId="3" xfId="0" applyNumberFormat="1" applyBorder="1" applyAlignment="1">
      <alignment wrapText="1"/>
    </xf>
    <xf numFmtId="0" fontId="0" fillId="0" borderId="1" xfId="0" applyBorder="1" applyAlignment="1">
      <alignment wrapText="1"/>
    </xf>
    <xf numFmtId="10" fontId="0" fillId="0" borderId="1" xfId="0" applyNumberFormat="1" applyBorder="1" applyAlignment="1">
      <alignment wrapText="1"/>
    </xf>
    <xf numFmtId="43" fontId="6" fillId="0" borderId="0" xfId="1" applyFont="1" applyFill="1" applyBorder="1" applyAlignment="1">
      <alignment horizontal="center" vertical="center"/>
    </xf>
    <xf numFmtId="10" fontId="6" fillId="0" borderId="0" xfId="2" applyNumberFormat="1" applyFont="1" applyFill="1" applyBorder="1" applyAlignment="1">
      <alignment horizontal="center" vertical="center"/>
    </xf>
    <xf numFmtId="168" fontId="6" fillId="0" borderId="0" xfId="1" applyNumberFormat="1" applyFont="1" applyFill="1" applyBorder="1" applyAlignment="1">
      <alignment horizontal="center" vertical="center"/>
    </xf>
    <xf numFmtId="9" fontId="6" fillId="0" borderId="0" xfId="2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0" xfId="2" applyNumberFormat="1" applyFont="1"/>
    <xf numFmtId="10" fontId="0" fillId="3" borderId="0" xfId="2" applyNumberFormat="1" applyFont="1" applyFill="1"/>
    <xf numFmtId="10" fontId="0" fillId="0" borderId="0" xfId="2" applyNumberFormat="1" applyFont="1" applyFill="1"/>
    <xf numFmtId="0" fontId="0" fillId="7" borderId="0" xfId="0" applyFill="1"/>
    <xf numFmtId="170" fontId="4" fillId="0" borderId="1" xfId="1" applyNumberFormat="1" applyFont="1" applyBorder="1" applyAlignment="1">
      <alignment horizontal="center" vertical="center"/>
    </xf>
    <xf numFmtId="9" fontId="0" fillId="0" borderId="0" xfId="0" applyNumberFormat="1" applyFill="1" applyAlignment="1">
      <alignment vertical="center" wrapText="1"/>
    </xf>
    <xf numFmtId="0" fontId="0" fillId="0" borderId="0" xfId="0" applyFill="1" applyAlignment="1">
      <alignment vertical="center" wrapText="1"/>
    </xf>
    <xf numFmtId="9" fontId="0" fillId="0" borderId="3" xfId="0" applyNumberFormat="1" applyBorder="1" applyAlignment="1">
      <alignment wrapText="1"/>
    </xf>
    <xf numFmtId="0" fontId="0" fillId="0" borderId="0" xfId="0" applyAlignment="1">
      <alignment horizontal="center"/>
    </xf>
    <xf numFmtId="169" fontId="0" fillId="0" borderId="0" xfId="0" applyNumberFormat="1"/>
    <xf numFmtId="2" fontId="0" fillId="0" borderId="0" xfId="2" applyNumberFormat="1" applyFont="1"/>
    <xf numFmtId="171" fontId="0" fillId="0" borderId="0" xfId="1" applyNumberFormat="1" applyFont="1" applyFill="1"/>
    <xf numFmtId="171" fontId="0" fillId="5" borderId="0" xfId="1" applyNumberFormat="1" applyFont="1" applyFill="1"/>
    <xf numFmtId="171" fontId="0" fillId="3" borderId="0" xfId="1" applyNumberFormat="1" applyFont="1" applyFill="1"/>
    <xf numFmtId="171" fontId="0" fillId="6" borderId="0" xfId="1" applyNumberFormat="1" applyFont="1" applyFill="1"/>
    <xf numFmtId="17" fontId="0" fillId="0" borderId="0" xfId="0" applyNumberFormat="1" applyAlignment="1">
      <alignment horizontal="center" vertical="center"/>
    </xf>
    <xf numFmtId="2" fontId="0" fillId="0" borderId="1" xfId="2" applyNumberFormat="1" applyFont="1" applyFill="1" applyBorder="1"/>
    <xf numFmtId="0" fontId="5" fillId="5" borderId="1" xfId="0" applyFont="1" applyFill="1" applyBorder="1"/>
    <xf numFmtId="0" fontId="0" fillId="6" borderId="1" xfId="0" applyFill="1" applyBorder="1"/>
    <xf numFmtId="17" fontId="0" fillId="0" borderId="1" xfId="0" applyNumberFormat="1" applyBorder="1" applyAlignment="1">
      <alignment horizontal="center" vertical="center"/>
    </xf>
    <xf numFmtId="0" fontId="0" fillId="0" borderId="0" xfId="0" applyBorder="1" applyAlignment="1">
      <alignment wrapText="1"/>
    </xf>
    <xf numFmtId="10" fontId="0" fillId="0" borderId="0" xfId="0" applyNumberFormat="1" applyBorder="1" applyAlignment="1">
      <alignment wrapText="1"/>
    </xf>
    <xf numFmtId="2" fontId="0" fillId="0" borderId="0" xfId="0" applyNumberFormat="1" applyBorder="1"/>
    <xf numFmtId="0" fontId="0" fillId="8" borderId="0" xfId="0" applyFill="1"/>
    <xf numFmtId="43" fontId="0" fillId="0" borderId="1" xfId="1" applyFont="1" applyBorder="1"/>
    <xf numFmtId="10" fontId="0" fillId="0" borderId="1" xfId="2" applyNumberFormat="1" applyFont="1" applyBorder="1"/>
    <xf numFmtId="171" fontId="0" fillId="8" borderId="0" xfId="1" applyNumberFormat="1" applyFont="1" applyFill="1"/>
    <xf numFmtId="171" fontId="0" fillId="8" borderId="0" xfId="0" applyNumberFormat="1" applyFill="1"/>
    <xf numFmtId="171" fontId="0" fillId="0" borderId="0" xfId="0" applyNumberFormat="1" applyFill="1"/>
    <xf numFmtId="0" fontId="0" fillId="9" borderId="0" xfId="0" applyFill="1"/>
    <xf numFmtId="171" fontId="0" fillId="9" borderId="0" xfId="1" applyNumberFormat="1" applyFont="1" applyFill="1"/>
    <xf numFmtId="171" fontId="0" fillId="9" borderId="0" xfId="0" applyNumberFormat="1" applyFill="1"/>
    <xf numFmtId="43" fontId="6" fillId="0" borderId="1" xfId="1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2" fontId="4" fillId="0" borderId="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171" fontId="6" fillId="0" borderId="1" xfId="1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10" borderId="0" xfId="0" applyFill="1"/>
    <xf numFmtId="0" fontId="0" fillId="11" borderId="0" xfId="0" applyFill="1"/>
    <xf numFmtId="0" fontId="0" fillId="0" borderId="0" xfId="0" applyAlignment="1">
      <alignment horizontal="center" vertical="center"/>
    </xf>
    <xf numFmtId="43" fontId="0" fillId="0" borderId="0" xfId="1" applyFont="1"/>
    <xf numFmtId="168" fontId="0" fillId="0" borderId="0" xfId="1" applyNumberFormat="1" applyFont="1"/>
    <xf numFmtId="168" fontId="0" fillId="0" borderId="0" xfId="1" applyNumberFormat="1" applyFont="1" applyFill="1"/>
    <xf numFmtId="168" fontId="0" fillId="0" borderId="0" xfId="0" applyNumberFormat="1"/>
    <xf numFmtId="168" fontId="0" fillId="3" borderId="0" xfId="1" applyNumberFormat="1" applyFont="1" applyFill="1"/>
    <xf numFmtId="168" fontId="0" fillId="12" borderId="0" xfId="1" applyNumberFormat="1" applyFont="1" applyFill="1"/>
    <xf numFmtId="168" fontId="0" fillId="13" borderId="0" xfId="1" applyNumberFormat="1" applyFont="1" applyFill="1"/>
    <xf numFmtId="2" fontId="5" fillId="5" borderId="0" xfId="0" applyNumberFormat="1" applyFont="1" applyFill="1"/>
    <xf numFmtId="2" fontId="0" fillId="3" borderId="1" xfId="0" applyNumberFormat="1" applyFill="1" applyBorder="1"/>
    <xf numFmtId="2" fontId="0" fillId="6" borderId="1" xfId="0" applyNumberFormat="1" applyFill="1" applyBorder="1"/>
    <xf numFmtId="2" fontId="0" fillId="0" borderId="0" xfId="0" applyNumberFormat="1"/>
    <xf numFmtId="2" fontId="0" fillId="3" borderId="0" xfId="0" applyNumberFormat="1" applyFill="1"/>
    <xf numFmtId="2" fontId="0" fillId="6" borderId="0" xfId="0" applyNumberFormat="1" applyFill="1"/>
    <xf numFmtId="168" fontId="0" fillId="3" borderId="0" xfId="0" applyNumberFormat="1" applyFill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5" fillId="5" borderId="0" xfId="0" applyFont="1" applyFill="1"/>
    <xf numFmtId="171" fontId="5" fillId="5" borderId="0" xfId="1" applyNumberFormat="1" applyFont="1" applyFill="1"/>
    <xf numFmtId="0" fontId="0" fillId="0" borderId="4" xfId="0" applyBorder="1" applyAlignment="1"/>
    <xf numFmtId="43" fontId="0" fillId="0" borderId="4" xfId="1" applyFont="1" applyBorder="1" applyAlignment="1">
      <alignment horizontal="center" vertical="center"/>
    </xf>
    <xf numFmtId="0" fontId="0" fillId="0" borderId="4" xfId="0" applyBorder="1"/>
    <xf numFmtId="43" fontId="6" fillId="0" borderId="4" xfId="1" applyFont="1" applyFill="1" applyBorder="1" applyAlignment="1">
      <alignment horizontal="center" vertical="center"/>
    </xf>
    <xf numFmtId="10" fontId="6" fillId="0" borderId="4" xfId="2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171" fontId="6" fillId="0" borderId="0" xfId="1" applyNumberFormat="1" applyFont="1" applyFill="1" applyBorder="1" applyAlignment="1">
      <alignment horizontal="center" vertical="center"/>
    </xf>
    <xf numFmtId="2" fontId="4" fillId="0" borderId="4" xfId="1" applyNumberFormat="1" applyFon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Fill="1" applyAlignment="1">
      <alignment horizontal="center"/>
    </xf>
    <xf numFmtId="0" fontId="3" fillId="0" borderId="6" xfId="0" applyFont="1" applyFill="1" applyBorder="1"/>
    <xf numFmtId="0" fontId="3" fillId="0" borderId="6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9" fontId="0" fillId="8" borderId="0" xfId="0" applyNumberFormat="1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0" borderId="0" xfId="0" applyAlignment="1">
      <alignment horizontal="center"/>
    </xf>
    <xf numFmtId="2" fontId="0" fillId="0" borderId="0" xfId="2" applyNumberFormat="1" applyFont="1" applyAlignment="1">
      <alignment horizontal="center" vertical="center"/>
    </xf>
    <xf numFmtId="0" fontId="5" fillId="5" borderId="0" xfId="0" applyFont="1" applyFill="1" applyAlignment="1">
      <alignment horizontal="center"/>
    </xf>
    <xf numFmtId="9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9" fontId="0" fillId="9" borderId="0" xfId="0" applyNumberFormat="1" applyFill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0" fillId="5" borderId="0" xfId="0" applyFill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71" fontId="5" fillId="5" borderId="1" xfId="0" applyNumberFormat="1" applyFont="1" applyFill="1" applyBorder="1"/>
    <xf numFmtId="171" fontId="0" fillId="0" borderId="0" xfId="0" applyNumberFormat="1"/>
    <xf numFmtId="173" fontId="0" fillId="0" borderId="0" xfId="0" applyNumberFormat="1"/>
  </cellXfs>
  <cellStyles count="3">
    <cellStyle name="Normal" xfId="0" builtinId="0"/>
    <cellStyle name="Porcentagem" xfId="2" builtinId="5"/>
    <cellStyle name="Vírgula" xfId="1" builtinId="3"/>
  </cellStyles>
  <dxfs count="0"/>
  <tableStyles count="0" defaultTableStyle="TableStyleMedium2" defaultPivotStyle="PivotStyleLight16"/>
  <colors>
    <mruColors>
      <color rgb="FFD95C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Curvas-guia</a:t>
            </a:r>
            <a:r>
              <a:rPr lang="pt-BR" baseline="0"/>
              <a:t> Mirorós - Volume hm3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Curva 1 - prior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1'!$D$2:$D$18</c:f>
              <c:numCache>
                <c:formatCode>General</c:formatCode>
                <c:ptCount val="17"/>
                <c:pt idx="0">
                  <c:v>7.77</c:v>
                </c:pt>
                <c:pt idx="1">
                  <c:v>7.49</c:v>
                </c:pt>
                <c:pt idx="2">
                  <c:v>7.1</c:v>
                </c:pt>
                <c:pt idx="3">
                  <c:v>6.68</c:v>
                </c:pt>
                <c:pt idx="4">
                  <c:v>6.24</c:v>
                </c:pt>
                <c:pt idx="5">
                  <c:v>6</c:v>
                </c:pt>
                <c:pt idx="6">
                  <c:v>5.77</c:v>
                </c:pt>
                <c:pt idx="7">
                  <c:v>5.65</c:v>
                </c:pt>
                <c:pt idx="8">
                  <c:v>5.45</c:v>
                </c:pt>
                <c:pt idx="9">
                  <c:v>5.81</c:v>
                </c:pt>
                <c:pt idx="10">
                  <c:v>5.58</c:v>
                </c:pt>
                <c:pt idx="11">
                  <c:v>5.34</c:v>
                </c:pt>
                <c:pt idx="12">
                  <c:v>7.77</c:v>
                </c:pt>
                <c:pt idx="13">
                  <c:v>7.49</c:v>
                </c:pt>
                <c:pt idx="14">
                  <c:v>7.1</c:v>
                </c:pt>
                <c:pt idx="15">
                  <c:v>6.68</c:v>
                </c:pt>
                <c:pt idx="16">
                  <c:v>6.24</c:v>
                </c:pt>
              </c:numCache>
            </c:numRef>
          </c:val>
          <c:smooth val="0"/>
        </c:ser>
        <c:ser>
          <c:idx val="3"/>
          <c:order val="1"/>
          <c:tx>
            <c:v>Curva 2 - primários</c:v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1'!$G$2:$G$18</c:f>
              <c:numCache>
                <c:formatCode>General</c:formatCode>
                <c:ptCount val="17"/>
                <c:pt idx="0">
                  <c:v>47.09</c:v>
                </c:pt>
                <c:pt idx="1">
                  <c:v>44.33</c:v>
                </c:pt>
                <c:pt idx="2">
                  <c:v>40.78</c:v>
                </c:pt>
                <c:pt idx="3">
                  <c:v>37.18</c:v>
                </c:pt>
                <c:pt idx="4">
                  <c:v>33.42</c:v>
                </c:pt>
                <c:pt idx="5">
                  <c:v>30.58</c:v>
                </c:pt>
                <c:pt idx="6">
                  <c:v>27.98</c:v>
                </c:pt>
                <c:pt idx="7">
                  <c:v>25.47</c:v>
                </c:pt>
                <c:pt idx="8">
                  <c:v>23.07</c:v>
                </c:pt>
                <c:pt idx="9">
                  <c:v>21.23</c:v>
                </c:pt>
                <c:pt idx="10">
                  <c:v>18.829999999999998</c:v>
                </c:pt>
                <c:pt idx="11">
                  <c:v>16.14</c:v>
                </c:pt>
                <c:pt idx="12">
                  <c:v>47.09</c:v>
                </c:pt>
                <c:pt idx="13">
                  <c:v>44.33</c:v>
                </c:pt>
                <c:pt idx="14">
                  <c:v>40.78</c:v>
                </c:pt>
                <c:pt idx="15">
                  <c:v>37.18</c:v>
                </c:pt>
                <c:pt idx="16">
                  <c:v>33.42</c:v>
                </c:pt>
              </c:numCache>
            </c:numRef>
          </c:val>
          <c:smooth val="0"/>
        </c:ser>
        <c:ser>
          <c:idx val="6"/>
          <c:order val="2"/>
          <c:tx>
            <c:v>Curva 3 - secundários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1'!$J$2:$J$18</c:f>
              <c:numCache>
                <c:formatCode>General</c:formatCode>
                <c:ptCount val="17"/>
                <c:pt idx="0">
                  <c:v>79.91</c:v>
                </c:pt>
                <c:pt idx="1">
                  <c:v>75.2</c:v>
                </c:pt>
                <c:pt idx="2">
                  <c:v>69.150000000000006</c:v>
                </c:pt>
                <c:pt idx="3">
                  <c:v>63.09</c:v>
                </c:pt>
                <c:pt idx="4">
                  <c:v>56.83</c:v>
                </c:pt>
                <c:pt idx="5">
                  <c:v>51.94</c:v>
                </c:pt>
                <c:pt idx="6">
                  <c:v>47.51</c:v>
                </c:pt>
                <c:pt idx="7">
                  <c:v>43.14</c:v>
                </c:pt>
                <c:pt idx="8">
                  <c:v>39.01</c:v>
                </c:pt>
                <c:pt idx="9">
                  <c:v>35.42</c:v>
                </c:pt>
                <c:pt idx="10">
                  <c:v>31.28</c:v>
                </c:pt>
                <c:pt idx="11">
                  <c:v>26.59</c:v>
                </c:pt>
                <c:pt idx="12">
                  <c:v>79.91</c:v>
                </c:pt>
                <c:pt idx="13">
                  <c:v>75.2</c:v>
                </c:pt>
                <c:pt idx="14">
                  <c:v>69.150000000000006</c:v>
                </c:pt>
                <c:pt idx="15">
                  <c:v>63.09</c:v>
                </c:pt>
                <c:pt idx="16">
                  <c:v>56.83</c:v>
                </c:pt>
              </c:numCache>
            </c:numRef>
          </c:val>
          <c:smooth val="0"/>
        </c:ser>
        <c:ser>
          <c:idx val="9"/>
          <c:order val="3"/>
          <c:tx>
            <c:v>Histórico</c:v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1'!$M$2:$M$18</c:f>
              <c:numCache>
                <c:formatCode>General</c:formatCode>
                <c:ptCount val="17"/>
                <c:pt idx="0">
                  <c:v>17.75</c:v>
                </c:pt>
                <c:pt idx="1">
                  <c:v>16.87</c:v>
                </c:pt>
                <c:pt idx="2">
                  <c:v>16.079999999999998</c:v>
                </c:pt>
                <c:pt idx="3">
                  <c:v>15.28</c:v>
                </c:pt>
                <c:pt idx="4">
                  <c:v>14.34</c:v>
                </c:pt>
                <c:pt idx="5">
                  <c:v>15.79</c:v>
                </c:pt>
                <c:pt idx="6">
                  <c:v>19.66</c:v>
                </c:pt>
                <c:pt idx="7">
                  <c:v>18.91</c:v>
                </c:pt>
                <c:pt idx="8">
                  <c:v>18.89</c:v>
                </c:pt>
              </c:numCache>
            </c:numRef>
          </c:val>
          <c:smooth val="0"/>
        </c:ser>
        <c:ser>
          <c:idx val="1"/>
          <c:order val="4"/>
          <c:tx>
            <c:v>Alerta 1</c:v>
          </c:tx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1'!$P$2:$P$18</c:f>
              <c:numCache>
                <c:formatCode>_(* #,##0.00_);_(* \(#,##0.00\);_(* "-"??_);_(@_)</c:formatCode>
                <c:ptCount val="17"/>
                <c:pt idx="0">
                  <c:v>38.58</c:v>
                </c:pt>
                <c:pt idx="1">
                  <c:v>38.58</c:v>
                </c:pt>
                <c:pt idx="2">
                  <c:v>38.58</c:v>
                </c:pt>
                <c:pt idx="3">
                  <c:v>38.58</c:v>
                </c:pt>
                <c:pt idx="4">
                  <c:v>38.58</c:v>
                </c:pt>
                <c:pt idx="5">
                  <c:v>38.58</c:v>
                </c:pt>
                <c:pt idx="6">
                  <c:v>38.58</c:v>
                </c:pt>
                <c:pt idx="7">
                  <c:v>38.58</c:v>
                </c:pt>
                <c:pt idx="8">
                  <c:v>38.58</c:v>
                </c:pt>
                <c:pt idx="9">
                  <c:v>38.58</c:v>
                </c:pt>
                <c:pt idx="10">
                  <c:v>38.58</c:v>
                </c:pt>
                <c:pt idx="11">
                  <c:v>38.58</c:v>
                </c:pt>
                <c:pt idx="12">
                  <c:v>38.58</c:v>
                </c:pt>
                <c:pt idx="13">
                  <c:v>38.58</c:v>
                </c:pt>
                <c:pt idx="14">
                  <c:v>38.58</c:v>
                </c:pt>
                <c:pt idx="15">
                  <c:v>38.58</c:v>
                </c:pt>
                <c:pt idx="16">
                  <c:v>38.58</c:v>
                </c:pt>
              </c:numCache>
            </c:numRef>
          </c:val>
          <c:smooth val="0"/>
        </c:ser>
        <c:ser>
          <c:idx val="2"/>
          <c:order val="5"/>
          <c:tx>
            <c:v>Alerta 2 - racionamento AU</c:v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1'!$Q$2:$Q$18</c:f>
              <c:numCache>
                <c:formatCode>_(* #,##0.00_);_(* \(#,##0.00\);_(* "-"??_);_(@_)</c:formatCode>
                <c:ptCount val="17"/>
                <c:pt idx="0">
                  <c:v>20.28</c:v>
                </c:pt>
                <c:pt idx="1">
                  <c:v>20.28</c:v>
                </c:pt>
                <c:pt idx="2">
                  <c:v>20.28</c:v>
                </c:pt>
                <c:pt idx="3">
                  <c:v>20.28</c:v>
                </c:pt>
                <c:pt idx="4">
                  <c:v>20.28</c:v>
                </c:pt>
                <c:pt idx="5">
                  <c:v>20.28</c:v>
                </c:pt>
                <c:pt idx="6">
                  <c:v>20.28</c:v>
                </c:pt>
                <c:pt idx="7">
                  <c:v>20.28</c:v>
                </c:pt>
                <c:pt idx="8">
                  <c:v>20.28</c:v>
                </c:pt>
                <c:pt idx="9">
                  <c:v>20.28</c:v>
                </c:pt>
                <c:pt idx="10">
                  <c:v>20.28</c:v>
                </c:pt>
                <c:pt idx="11">
                  <c:v>20.28</c:v>
                </c:pt>
                <c:pt idx="12">
                  <c:v>20.28</c:v>
                </c:pt>
                <c:pt idx="13">
                  <c:v>20.28</c:v>
                </c:pt>
                <c:pt idx="14">
                  <c:v>20.28</c:v>
                </c:pt>
                <c:pt idx="15">
                  <c:v>20.28</c:v>
                </c:pt>
                <c:pt idx="16">
                  <c:v>20.28</c:v>
                </c:pt>
              </c:numCache>
            </c:numRef>
          </c:val>
          <c:smooth val="0"/>
        </c:ser>
        <c:ser>
          <c:idx val="4"/>
          <c:order val="6"/>
          <c:tx>
            <c:v>Alerta 3 - primários</c:v>
          </c:tx>
          <c:spPr>
            <a:ln w="28575" cap="rnd">
              <a:solidFill>
                <a:srgbClr val="FFFF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1'!$R$2:$R$18</c:f>
              <c:numCache>
                <c:formatCode>_(* #,##0.00_);_(* \(#,##0.00\);_(* "-"??_);_(@_)</c:formatCode>
                <c:ptCount val="17"/>
                <c:pt idx="0">
                  <c:v>16.91</c:v>
                </c:pt>
                <c:pt idx="1">
                  <c:v>16.91</c:v>
                </c:pt>
                <c:pt idx="2">
                  <c:v>16.91</c:v>
                </c:pt>
                <c:pt idx="3">
                  <c:v>16.91</c:v>
                </c:pt>
                <c:pt idx="4">
                  <c:v>16.91</c:v>
                </c:pt>
                <c:pt idx="5">
                  <c:v>16.91</c:v>
                </c:pt>
                <c:pt idx="6">
                  <c:v>16.91</c:v>
                </c:pt>
                <c:pt idx="7">
                  <c:v>16.91</c:v>
                </c:pt>
                <c:pt idx="8">
                  <c:v>16.91</c:v>
                </c:pt>
                <c:pt idx="9">
                  <c:v>16.91</c:v>
                </c:pt>
                <c:pt idx="10">
                  <c:v>16.91</c:v>
                </c:pt>
                <c:pt idx="11">
                  <c:v>16.91</c:v>
                </c:pt>
                <c:pt idx="12">
                  <c:v>16.91</c:v>
                </c:pt>
                <c:pt idx="13">
                  <c:v>16.91</c:v>
                </c:pt>
                <c:pt idx="14">
                  <c:v>16.91</c:v>
                </c:pt>
                <c:pt idx="15">
                  <c:v>16.91</c:v>
                </c:pt>
                <c:pt idx="16">
                  <c:v>16.91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98720"/>
        <c:axId val="83201024"/>
      </c:lineChart>
      <c:catAx>
        <c:axId val="83198720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\r\a\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201024"/>
        <c:crosses val="autoZero"/>
        <c:auto val="1"/>
        <c:lblAlgn val="ctr"/>
        <c:lblOffset val="100"/>
        <c:noMultiLvlLbl val="0"/>
      </c:catAx>
      <c:valAx>
        <c:axId val="8320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Volume hm3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19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Vazões  médias mensais afluentes (m</a:t>
            </a:r>
            <a:r>
              <a:rPr lang="pt-BR" b="1" baseline="30000"/>
              <a:t>3</a:t>
            </a:r>
            <a:r>
              <a:rPr lang="pt-BR" b="1"/>
              <a:t>/s) 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'Vazões afluentes'!$S$2:$AD$2</c:f>
              <c:strCache>
                <c:ptCount val="12"/>
                <c:pt idx="0">
                  <c:v>out</c:v>
                </c:pt>
                <c:pt idx="1">
                  <c:v>nov</c:v>
                </c:pt>
                <c:pt idx="2">
                  <c:v>dez</c:v>
                </c:pt>
                <c:pt idx="3">
                  <c:v>jan</c:v>
                </c:pt>
                <c:pt idx="4">
                  <c:v>fev</c:v>
                </c:pt>
                <c:pt idx="5">
                  <c:v>mar</c:v>
                </c:pt>
                <c:pt idx="6">
                  <c:v>abr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'Vazões afluentes'!$S$3:$AD$3</c:f>
              <c:numCache>
                <c:formatCode>General</c:formatCode>
                <c:ptCount val="12"/>
                <c:pt idx="0">
                  <c:v>0.78499999999999992</c:v>
                </c:pt>
                <c:pt idx="1">
                  <c:v>2.6</c:v>
                </c:pt>
                <c:pt idx="2">
                  <c:v>1.9750000000000001</c:v>
                </c:pt>
                <c:pt idx="3">
                  <c:v>3.71</c:v>
                </c:pt>
                <c:pt idx="4">
                  <c:v>2.895</c:v>
                </c:pt>
                <c:pt idx="5">
                  <c:v>1.95</c:v>
                </c:pt>
                <c:pt idx="6">
                  <c:v>1.605</c:v>
                </c:pt>
                <c:pt idx="7">
                  <c:v>1.01</c:v>
                </c:pt>
                <c:pt idx="8">
                  <c:v>0.58499999999999996</c:v>
                </c:pt>
                <c:pt idx="9">
                  <c:v>0.47</c:v>
                </c:pt>
                <c:pt idx="10">
                  <c:v>0.45</c:v>
                </c:pt>
                <c:pt idx="11">
                  <c:v>0.45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963264"/>
        <c:axId val="81973248"/>
      </c:lineChart>
      <c:catAx>
        <c:axId val="81963264"/>
        <c:scaling>
          <c:orientation val="minMax"/>
        </c:scaling>
        <c:delete val="0"/>
        <c:axPos val="b"/>
        <c:numFmt formatCode="ge\r\a\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1973248"/>
        <c:crosses val="autoZero"/>
        <c:auto val="1"/>
        <c:lblAlgn val="ctr"/>
        <c:lblOffset val="100"/>
        <c:noMultiLvlLbl val="0"/>
      </c:catAx>
      <c:valAx>
        <c:axId val="8197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196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Histórico</a:t>
            </a:r>
            <a:r>
              <a:rPr lang="pt-BR" b="1" baseline="0"/>
              <a:t> dos Volumes (</a:t>
            </a:r>
            <a:r>
              <a:rPr lang="pt-BR" b="1"/>
              <a:t> hm</a:t>
            </a:r>
            <a:r>
              <a:rPr lang="pt-BR" b="1" baseline="30000"/>
              <a:t>3</a:t>
            </a:r>
            <a:r>
              <a:rPr lang="pt-BR" b="1"/>
              <a:t>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'Histórico volume'!$G$2:$G$887</c:f>
              <c:numCache>
                <c:formatCode>m/d/yyyy</c:formatCode>
                <c:ptCount val="886"/>
                <c:pt idx="0">
                  <c:v>42059</c:v>
                </c:pt>
                <c:pt idx="1">
                  <c:v>42058</c:v>
                </c:pt>
                <c:pt idx="2">
                  <c:v>42057</c:v>
                </c:pt>
                <c:pt idx="3">
                  <c:v>42056</c:v>
                </c:pt>
                <c:pt idx="4">
                  <c:v>42055</c:v>
                </c:pt>
                <c:pt idx="5">
                  <c:v>42054</c:v>
                </c:pt>
                <c:pt idx="6">
                  <c:v>42053</c:v>
                </c:pt>
                <c:pt idx="7">
                  <c:v>42052</c:v>
                </c:pt>
                <c:pt idx="8">
                  <c:v>42051</c:v>
                </c:pt>
                <c:pt idx="9">
                  <c:v>42050</c:v>
                </c:pt>
                <c:pt idx="10">
                  <c:v>42049</c:v>
                </c:pt>
                <c:pt idx="11">
                  <c:v>42048</c:v>
                </c:pt>
                <c:pt idx="12">
                  <c:v>42047</c:v>
                </c:pt>
                <c:pt idx="13">
                  <c:v>42046</c:v>
                </c:pt>
                <c:pt idx="14">
                  <c:v>42045</c:v>
                </c:pt>
                <c:pt idx="15">
                  <c:v>42044</c:v>
                </c:pt>
                <c:pt idx="16">
                  <c:v>42043</c:v>
                </c:pt>
                <c:pt idx="17">
                  <c:v>42042</c:v>
                </c:pt>
                <c:pt idx="18">
                  <c:v>42041</c:v>
                </c:pt>
                <c:pt idx="19">
                  <c:v>42040</c:v>
                </c:pt>
                <c:pt idx="20">
                  <c:v>42039</c:v>
                </c:pt>
                <c:pt idx="21">
                  <c:v>42038</c:v>
                </c:pt>
                <c:pt idx="22">
                  <c:v>42037</c:v>
                </c:pt>
                <c:pt idx="23">
                  <c:v>42036</c:v>
                </c:pt>
                <c:pt idx="24">
                  <c:v>42035</c:v>
                </c:pt>
                <c:pt idx="25">
                  <c:v>42034</c:v>
                </c:pt>
                <c:pt idx="26">
                  <c:v>42033</c:v>
                </c:pt>
                <c:pt idx="27">
                  <c:v>42032</c:v>
                </c:pt>
                <c:pt idx="28">
                  <c:v>42031</c:v>
                </c:pt>
                <c:pt idx="29">
                  <c:v>42030</c:v>
                </c:pt>
                <c:pt idx="30">
                  <c:v>42029</c:v>
                </c:pt>
                <c:pt idx="31">
                  <c:v>42028</c:v>
                </c:pt>
                <c:pt idx="32">
                  <c:v>42027</c:v>
                </c:pt>
                <c:pt idx="33">
                  <c:v>42026</c:v>
                </c:pt>
                <c:pt idx="34">
                  <c:v>42025</c:v>
                </c:pt>
                <c:pt idx="35">
                  <c:v>42024</c:v>
                </c:pt>
                <c:pt idx="36">
                  <c:v>42023</c:v>
                </c:pt>
                <c:pt idx="37">
                  <c:v>42022</c:v>
                </c:pt>
                <c:pt idx="38">
                  <c:v>42021</c:v>
                </c:pt>
                <c:pt idx="39">
                  <c:v>42020</c:v>
                </c:pt>
                <c:pt idx="40">
                  <c:v>42019</c:v>
                </c:pt>
                <c:pt idx="41">
                  <c:v>42018</c:v>
                </c:pt>
                <c:pt idx="42">
                  <c:v>42017</c:v>
                </c:pt>
                <c:pt idx="43">
                  <c:v>42016</c:v>
                </c:pt>
                <c:pt idx="44">
                  <c:v>42015</c:v>
                </c:pt>
                <c:pt idx="45">
                  <c:v>42014</c:v>
                </c:pt>
                <c:pt idx="46">
                  <c:v>42013</c:v>
                </c:pt>
                <c:pt idx="47">
                  <c:v>42012</c:v>
                </c:pt>
                <c:pt idx="48">
                  <c:v>42011</c:v>
                </c:pt>
                <c:pt idx="49">
                  <c:v>42010</c:v>
                </c:pt>
                <c:pt idx="50">
                  <c:v>42009</c:v>
                </c:pt>
                <c:pt idx="51">
                  <c:v>42008</c:v>
                </c:pt>
                <c:pt idx="52">
                  <c:v>42007</c:v>
                </c:pt>
                <c:pt idx="53">
                  <c:v>42006</c:v>
                </c:pt>
                <c:pt idx="54">
                  <c:v>42005</c:v>
                </c:pt>
                <c:pt idx="55">
                  <c:v>42004</c:v>
                </c:pt>
                <c:pt idx="56">
                  <c:v>42003</c:v>
                </c:pt>
                <c:pt idx="57">
                  <c:v>42002</c:v>
                </c:pt>
                <c:pt idx="58">
                  <c:v>42001</c:v>
                </c:pt>
                <c:pt idx="59">
                  <c:v>42000</c:v>
                </c:pt>
                <c:pt idx="60">
                  <c:v>41999</c:v>
                </c:pt>
                <c:pt idx="61">
                  <c:v>41998</c:v>
                </c:pt>
                <c:pt idx="62">
                  <c:v>41997</c:v>
                </c:pt>
                <c:pt idx="63">
                  <c:v>41996</c:v>
                </c:pt>
                <c:pt idx="64">
                  <c:v>41995</c:v>
                </c:pt>
                <c:pt idx="65">
                  <c:v>41994</c:v>
                </c:pt>
                <c:pt idx="66">
                  <c:v>41993</c:v>
                </c:pt>
                <c:pt idx="67">
                  <c:v>41992</c:v>
                </c:pt>
                <c:pt idx="68">
                  <c:v>41991</c:v>
                </c:pt>
                <c:pt idx="69">
                  <c:v>41990</c:v>
                </c:pt>
                <c:pt idx="70">
                  <c:v>41989</c:v>
                </c:pt>
                <c:pt idx="71">
                  <c:v>41988</c:v>
                </c:pt>
                <c:pt idx="72">
                  <c:v>41987</c:v>
                </c:pt>
                <c:pt idx="73">
                  <c:v>41986</c:v>
                </c:pt>
                <c:pt idx="74">
                  <c:v>41985</c:v>
                </c:pt>
                <c:pt idx="75">
                  <c:v>41984</c:v>
                </c:pt>
                <c:pt idx="76">
                  <c:v>41983</c:v>
                </c:pt>
                <c:pt idx="77">
                  <c:v>41982</c:v>
                </c:pt>
                <c:pt idx="78">
                  <c:v>41981</c:v>
                </c:pt>
                <c:pt idx="79">
                  <c:v>41980</c:v>
                </c:pt>
                <c:pt idx="80">
                  <c:v>41979</c:v>
                </c:pt>
                <c:pt idx="81">
                  <c:v>41978</c:v>
                </c:pt>
                <c:pt idx="82">
                  <c:v>41977</c:v>
                </c:pt>
                <c:pt idx="83">
                  <c:v>41976</c:v>
                </c:pt>
                <c:pt idx="84">
                  <c:v>41975</c:v>
                </c:pt>
                <c:pt idx="85">
                  <c:v>41974</c:v>
                </c:pt>
                <c:pt idx="86">
                  <c:v>41973</c:v>
                </c:pt>
                <c:pt idx="87">
                  <c:v>41972</c:v>
                </c:pt>
                <c:pt idx="88">
                  <c:v>41971</c:v>
                </c:pt>
                <c:pt idx="89">
                  <c:v>41970</c:v>
                </c:pt>
                <c:pt idx="90">
                  <c:v>41969</c:v>
                </c:pt>
                <c:pt idx="91">
                  <c:v>41968</c:v>
                </c:pt>
                <c:pt idx="92">
                  <c:v>41967</c:v>
                </c:pt>
                <c:pt idx="93">
                  <c:v>41966</c:v>
                </c:pt>
                <c:pt idx="94">
                  <c:v>41965</c:v>
                </c:pt>
                <c:pt idx="95">
                  <c:v>41964</c:v>
                </c:pt>
                <c:pt idx="96">
                  <c:v>41963</c:v>
                </c:pt>
                <c:pt idx="97">
                  <c:v>41962</c:v>
                </c:pt>
                <c:pt idx="98">
                  <c:v>41961</c:v>
                </c:pt>
                <c:pt idx="99">
                  <c:v>41960</c:v>
                </c:pt>
                <c:pt idx="100">
                  <c:v>41959</c:v>
                </c:pt>
                <c:pt idx="101">
                  <c:v>41958</c:v>
                </c:pt>
                <c:pt idx="102">
                  <c:v>41957</c:v>
                </c:pt>
                <c:pt idx="103">
                  <c:v>41956</c:v>
                </c:pt>
                <c:pt idx="104">
                  <c:v>41955</c:v>
                </c:pt>
                <c:pt idx="105">
                  <c:v>41954</c:v>
                </c:pt>
                <c:pt idx="106">
                  <c:v>41953</c:v>
                </c:pt>
                <c:pt idx="107">
                  <c:v>41952</c:v>
                </c:pt>
                <c:pt idx="108">
                  <c:v>41951</c:v>
                </c:pt>
                <c:pt idx="109">
                  <c:v>41950</c:v>
                </c:pt>
                <c:pt idx="110">
                  <c:v>41949</c:v>
                </c:pt>
                <c:pt idx="111">
                  <c:v>41948</c:v>
                </c:pt>
                <c:pt idx="112">
                  <c:v>41947</c:v>
                </c:pt>
                <c:pt idx="113">
                  <c:v>41946</c:v>
                </c:pt>
                <c:pt idx="114">
                  <c:v>41945</c:v>
                </c:pt>
                <c:pt idx="115">
                  <c:v>41944</c:v>
                </c:pt>
                <c:pt idx="116">
                  <c:v>41943</c:v>
                </c:pt>
                <c:pt idx="117">
                  <c:v>41942</c:v>
                </c:pt>
                <c:pt idx="118">
                  <c:v>41941</c:v>
                </c:pt>
                <c:pt idx="119">
                  <c:v>41940</c:v>
                </c:pt>
                <c:pt idx="120">
                  <c:v>41939</c:v>
                </c:pt>
                <c:pt idx="121">
                  <c:v>41938</c:v>
                </c:pt>
                <c:pt idx="122">
                  <c:v>41937</c:v>
                </c:pt>
                <c:pt idx="123">
                  <c:v>41936</c:v>
                </c:pt>
                <c:pt idx="124">
                  <c:v>41935</c:v>
                </c:pt>
                <c:pt idx="125">
                  <c:v>41934</c:v>
                </c:pt>
                <c:pt idx="126">
                  <c:v>41933</c:v>
                </c:pt>
                <c:pt idx="127">
                  <c:v>41932</c:v>
                </c:pt>
                <c:pt idx="128">
                  <c:v>41931</c:v>
                </c:pt>
                <c:pt idx="129">
                  <c:v>41930</c:v>
                </c:pt>
                <c:pt idx="130">
                  <c:v>41929</c:v>
                </c:pt>
                <c:pt idx="131">
                  <c:v>41928</c:v>
                </c:pt>
                <c:pt idx="132">
                  <c:v>41927</c:v>
                </c:pt>
                <c:pt idx="133">
                  <c:v>41926</c:v>
                </c:pt>
                <c:pt idx="134">
                  <c:v>41925</c:v>
                </c:pt>
                <c:pt idx="135">
                  <c:v>41924</c:v>
                </c:pt>
                <c:pt idx="136">
                  <c:v>41923</c:v>
                </c:pt>
                <c:pt idx="137">
                  <c:v>41922</c:v>
                </c:pt>
                <c:pt idx="138">
                  <c:v>41921</c:v>
                </c:pt>
                <c:pt idx="139">
                  <c:v>41920</c:v>
                </c:pt>
                <c:pt idx="140">
                  <c:v>41919</c:v>
                </c:pt>
                <c:pt idx="141">
                  <c:v>41918</c:v>
                </c:pt>
                <c:pt idx="142">
                  <c:v>41917</c:v>
                </c:pt>
                <c:pt idx="143">
                  <c:v>41916</c:v>
                </c:pt>
                <c:pt idx="144">
                  <c:v>41915</c:v>
                </c:pt>
                <c:pt idx="145">
                  <c:v>41914</c:v>
                </c:pt>
                <c:pt idx="146">
                  <c:v>41913</c:v>
                </c:pt>
                <c:pt idx="147">
                  <c:v>41912</c:v>
                </c:pt>
                <c:pt idx="148">
                  <c:v>41911</c:v>
                </c:pt>
                <c:pt idx="149">
                  <c:v>41910</c:v>
                </c:pt>
                <c:pt idx="150">
                  <c:v>41909</c:v>
                </c:pt>
                <c:pt idx="151">
                  <c:v>41908</c:v>
                </c:pt>
                <c:pt idx="152">
                  <c:v>41907</c:v>
                </c:pt>
                <c:pt idx="153">
                  <c:v>41906</c:v>
                </c:pt>
                <c:pt idx="154">
                  <c:v>41905</c:v>
                </c:pt>
                <c:pt idx="155">
                  <c:v>41904</c:v>
                </c:pt>
                <c:pt idx="156">
                  <c:v>41903</c:v>
                </c:pt>
                <c:pt idx="157">
                  <c:v>41902</c:v>
                </c:pt>
                <c:pt idx="158">
                  <c:v>41901</c:v>
                </c:pt>
                <c:pt idx="159">
                  <c:v>41900</c:v>
                </c:pt>
                <c:pt idx="160">
                  <c:v>41899</c:v>
                </c:pt>
                <c:pt idx="161">
                  <c:v>41898</c:v>
                </c:pt>
                <c:pt idx="162">
                  <c:v>41897</c:v>
                </c:pt>
                <c:pt idx="163">
                  <c:v>41896</c:v>
                </c:pt>
                <c:pt idx="164">
                  <c:v>41895</c:v>
                </c:pt>
                <c:pt idx="165">
                  <c:v>41894</c:v>
                </c:pt>
                <c:pt idx="166">
                  <c:v>41893</c:v>
                </c:pt>
                <c:pt idx="167">
                  <c:v>41892</c:v>
                </c:pt>
                <c:pt idx="168">
                  <c:v>41891</c:v>
                </c:pt>
                <c:pt idx="169">
                  <c:v>41890</c:v>
                </c:pt>
                <c:pt idx="170">
                  <c:v>41889</c:v>
                </c:pt>
                <c:pt idx="171">
                  <c:v>41888</c:v>
                </c:pt>
                <c:pt idx="172">
                  <c:v>41887</c:v>
                </c:pt>
                <c:pt idx="173">
                  <c:v>41886</c:v>
                </c:pt>
                <c:pt idx="174">
                  <c:v>41885</c:v>
                </c:pt>
                <c:pt idx="175">
                  <c:v>41884</c:v>
                </c:pt>
                <c:pt idx="176">
                  <c:v>41883</c:v>
                </c:pt>
                <c:pt idx="177">
                  <c:v>41882</c:v>
                </c:pt>
                <c:pt idx="178">
                  <c:v>41881</c:v>
                </c:pt>
                <c:pt idx="179">
                  <c:v>41880</c:v>
                </c:pt>
                <c:pt idx="180">
                  <c:v>41879</c:v>
                </c:pt>
                <c:pt idx="181">
                  <c:v>41878</c:v>
                </c:pt>
                <c:pt idx="182">
                  <c:v>41877</c:v>
                </c:pt>
                <c:pt idx="183">
                  <c:v>41876</c:v>
                </c:pt>
                <c:pt idx="184">
                  <c:v>41875</c:v>
                </c:pt>
                <c:pt idx="185">
                  <c:v>41874</c:v>
                </c:pt>
                <c:pt idx="186">
                  <c:v>41873</c:v>
                </c:pt>
                <c:pt idx="187">
                  <c:v>41872</c:v>
                </c:pt>
                <c:pt idx="188">
                  <c:v>41871</c:v>
                </c:pt>
                <c:pt idx="189">
                  <c:v>41870</c:v>
                </c:pt>
                <c:pt idx="190">
                  <c:v>41869</c:v>
                </c:pt>
                <c:pt idx="191">
                  <c:v>41868</c:v>
                </c:pt>
                <c:pt idx="192">
                  <c:v>41867</c:v>
                </c:pt>
                <c:pt idx="193">
                  <c:v>41866</c:v>
                </c:pt>
                <c:pt idx="194">
                  <c:v>41865</c:v>
                </c:pt>
                <c:pt idx="195">
                  <c:v>41864</c:v>
                </c:pt>
                <c:pt idx="196">
                  <c:v>41863</c:v>
                </c:pt>
                <c:pt idx="197">
                  <c:v>41862</c:v>
                </c:pt>
                <c:pt idx="198">
                  <c:v>41861</c:v>
                </c:pt>
                <c:pt idx="199">
                  <c:v>41860</c:v>
                </c:pt>
                <c:pt idx="200">
                  <c:v>41859</c:v>
                </c:pt>
                <c:pt idx="201">
                  <c:v>41858</c:v>
                </c:pt>
                <c:pt idx="202">
                  <c:v>41857</c:v>
                </c:pt>
                <c:pt idx="203">
                  <c:v>41856</c:v>
                </c:pt>
                <c:pt idx="204">
                  <c:v>41855</c:v>
                </c:pt>
                <c:pt idx="205">
                  <c:v>41854</c:v>
                </c:pt>
                <c:pt idx="206">
                  <c:v>41853</c:v>
                </c:pt>
                <c:pt idx="207">
                  <c:v>41852</c:v>
                </c:pt>
                <c:pt idx="208">
                  <c:v>41851</c:v>
                </c:pt>
                <c:pt idx="209">
                  <c:v>41850</c:v>
                </c:pt>
                <c:pt idx="210">
                  <c:v>41849</c:v>
                </c:pt>
                <c:pt idx="211">
                  <c:v>41848</c:v>
                </c:pt>
                <c:pt idx="212">
                  <c:v>41847</c:v>
                </c:pt>
                <c:pt idx="213">
                  <c:v>41846</c:v>
                </c:pt>
                <c:pt idx="214">
                  <c:v>41845</c:v>
                </c:pt>
                <c:pt idx="215">
                  <c:v>41844</c:v>
                </c:pt>
                <c:pt idx="216">
                  <c:v>41843</c:v>
                </c:pt>
                <c:pt idx="217">
                  <c:v>41842</c:v>
                </c:pt>
                <c:pt idx="218">
                  <c:v>41841</c:v>
                </c:pt>
                <c:pt idx="219">
                  <c:v>41840</c:v>
                </c:pt>
                <c:pt idx="220">
                  <c:v>41839</c:v>
                </c:pt>
                <c:pt idx="221">
                  <c:v>41838</c:v>
                </c:pt>
                <c:pt idx="222">
                  <c:v>41837</c:v>
                </c:pt>
                <c:pt idx="223">
                  <c:v>41836</c:v>
                </c:pt>
                <c:pt idx="224">
                  <c:v>41835</c:v>
                </c:pt>
                <c:pt idx="225">
                  <c:v>41834</c:v>
                </c:pt>
                <c:pt idx="226">
                  <c:v>41833</c:v>
                </c:pt>
                <c:pt idx="227">
                  <c:v>41832</c:v>
                </c:pt>
                <c:pt idx="228">
                  <c:v>41831</c:v>
                </c:pt>
                <c:pt idx="229">
                  <c:v>41830</c:v>
                </c:pt>
                <c:pt idx="230">
                  <c:v>41829</c:v>
                </c:pt>
                <c:pt idx="231">
                  <c:v>41828</c:v>
                </c:pt>
                <c:pt idx="232">
                  <c:v>41826</c:v>
                </c:pt>
                <c:pt idx="233">
                  <c:v>41825</c:v>
                </c:pt>
                <c:pt idx="234">
                  <c:v>41824</c:v>
                </c:pt>
                <c:pt idx="235">
                  <c:v>41823</c:v>
                </c:pt>
                <c:pt idx="236">
                  <c:v>41822</c:v>
                </c:pt>
                <c:pt idx="237">
                  <c:v>41821</c:v>
                </c:pt>
                <c:pt idx="238">
                  <c:v>41820</c:v>
                </c:pt>
                <c:pt idx="239">
                  <c:v>41819</c:v>
                </c:pt>
                <c:pt idx="240">
                  <c:v>41818</c:v>
                </c:pt>
                <c:pt idx="241">
                  <c:v>41817</c:v>
                </c:pt>
                <c:pt idx="242">
                  <c:v>41816</c:v>
                </c:pt>
                <c:pt idx="243">
                  <c:v>41815</c:v>
                </c:pt>
                <c:pt idx="244">
                  <c:v>41814</c:v>
                </c:pt>
                <c:pt idx="245">
                  <c:v>41813</c:v>
                </c:pt>
                <c:pt idx="246">
                  <c:v>41812</c:v>
                </c:pt>
                <c:pt idx="247">
                  <c:v>41811</c:v>
                </c:pt>
                <c:pt idx="248">
                  <c:v>41810</c:v>
                </c:pt>
                <c:pt idx="249">
                  <c:v>41809</c:v>
                </c:pt>
                <c:pt idx="250">
                  <c:v>41808</c:v>
                </c:pt>
                <c:pt idx="251">
                  <c:v>41807</c:v>
                </c:pt>
                <c:pt idx="252">
                  <c:v>41806</c:v>
                </c:pt>
                <c:pt idx="253">
                  <c:v>41805</c:v>
                </c:pt>
                <c:pt idx="254">
                  <c:v>41804</c:v>
                </c:pt>
                <c:pt idx="255">
                  <c:v>41803</c:v>
                </c:pt>
                <c:pt idx="256">
                  <c:v>41802</c:v>
                </c:pt>
                <c:pt idx="257">
                  <c:v>41801</c:v>
                </c:pt>
                <c:pt idx="258">
                  <c:v>41800</c:v>
                </c:pt>
                <c:pt idx="259">
                  <c:v>41799</c:v>
                </c:pt>
                <c:pt idx="260">
                  <c:v>41798</c:v>
                </c:pt>
                <c:pt idx="261">
                  <c:v>41797</c:v>
                </c:pt>
                <c:pt idx="262">
                  <c:v>41796</c:v>
                </c:pt>
                <c:pt idx="263">
                  <c:v>41795</c:v>
                </c:pt>
                <c:pt idx="264">
                  <c:v>41794</c:v>
                </c:pt>
                <c:pt idx="265">
                  <c:v>41793</c:v>
                </c:pt>
                <c:pt idx="266">
                  <c:v>41792</c:v>
                </c:pt>
                <c:pt idx="267">
                  <c:v>41791</c:v>
                </c:pt>
                <c:pt idx="268">
                  <c:v>41790</c:v>
                </c:pt>
                <c:pt idx="269">
                  <c:v>41789</c:v>
                </c:pt>
                <c:pt idx="270">
                  <c:v>41788</c:v>
                </c:pt>
                <c:pt idx="271">
                  <c:v>41787</c:v>
                </c:pt>
                <c:pt idx="272">
                  <c:v>41786</c:v>
                </c:pt>
                <c:pt idx="273">
                  <c:v>41785</c:v>
                </c:pt>
                <c:pt idx="274">
                  <c:v>41784</c:v>
                </c:pt>
                <c:pt idx="275">
                  <c:v>41783</c:v>
                </c:pt>
                <c:pt idx="276">
                  <c:v>41782</c:v>
                </c:pt>
                <c:pt idx="277">
                  <c:v>41781</c:v>
                </c:pt>
                <c:pt idx="278">
                  <c:v>41780</c:v>
                </c:pt>
                <c:pt idx="279">
                  <c:v>41779</c:v>
                </c:pt>
                <c:pt idx="280">
                  <c:v>41778</c:v>
                </c:pt>
                <c:pt idx="281">
                  <c:v>41777</c:v>
                </c:pt>
                <c:pt idx="282">
                  <c:v>41776</c:v>
                </c:pt>
                <c:pt idx="283">
                  <c:v>41775</c:v>
                </c:pt>
                <c:pt idx="284">
                  <c:v>41774</c:v>
                </c:pt>
                <c:pt idx="285">
                  <c:v>41773</c:v>
                </c:pt>
                <c:pt idx="286">
                  <c:v>41772</c:v>
                </c:pt>
                <c:pt idx="287">
                  <c:v>41771</c:v>
                </c:pt>
                <c:pt idx="288">
                  <c:v>41770</c:v>
                </c:pt>
                <c:pt idx="289">
                  <c:v>41769</c:v>
                </c:pt>
                <c:pt idx="290">
                  <c:v>41768</c:v>
                </c:pt>
                <c:pt idx="291">
                  <c:v>41767</c:v>
                </c:pt>
                <c:pt idx="292">
                  <c:v>41766</c:v>
                </c:pt>
                <c:pt idx="293">
                  <c:v>41765</c:v>
                </c:pt>
                <c:pt idx="294">
                  <c:v>41764</c:v>
                </c:pt>
                <c:pt idx="295">
                  <c:v>41763</c:v>
                </c:pt>
                <c:pt idx="296">
                  <c:v>41762</c:v>
                </c:pt>
                <c:pt idx="297">
                  <c:v>41761</c:v>
                </c:pt>
                <c:pt idx="298">
                  <c:v>41760</c:v>
                </c:pt>
                <c:pt idx="299">
                  <c:v>41759</c:v>
                </c:pt>
                <c:pt idx="300">
                  <c:v>41758</c:v>
                </c:pt>
                <c:pt idx="301">
                  <c:v>41757</c:v>
                </c:pt>
                <c:pt idx="302">
                  <c:v>41756</c:v>
                </c:pt>
                <c:pt idx="303">
                  <c:v>41755</c:v>
                </c:pt>
                <c:pt idx="304">
                  <c:v>41754</c:v>
                </c:pt>
                <c:pt idx="305">
                  <c:v>41753</c:v>
                </c:pt>
                <c:pt idx="306">
                  <c:v>41752</c:v>
                </c:pt>
                <c:pt idx="307">
                  <c:v>41751</c:v>
                </c:pt>
                <c:pt idx="308">
                  <c:v>41750</c:v>
                </c:pt>
                <c:pt idx="309">
                  <c:v>41749</c:v>
                </c:pt>
                <c:pt idx="310">
                  <c:v>41748</c:v>
                </c:pt>
                <c:pt idx="311">
                  <c:v>41747</c:v>
                </c:pt>
                <c:pt idx="312">
                  <c:v>41746</c:v>
                </c:pt>
                <c:pt idx="313">
                  <c:v>41745</c:v>
                </c:pt>
                <c:pt idx="314">
                  <c:v>41744</c:v>
                </c:pt>
                <c:pt idx="315">
                  <c:v>41743</c:v>
                </c:pt>
                <c:pt idx="316">
                  <c:v>41742</c:v>
                </c:pt>
                <c:pt idx="317">
                  <c:v>41741</c:v>
                </c:pt>
                <c:pt idx="318">
                  <c:v>41740</c:v>
                </c:pt>
                <c:pt idx="319">
                  <c:v>41739</c:v>
                </c:pt>
                <c:pt idx="320">
                  <c:v>41738</c:v>
                </c:pt>
                <c:pt idx="321">
                  <c:v>41737</c:v>
                </c:pt>
                <c:pt idx="322">
                  <c:v>41736</c:v>
                </c:pt>
                <c:pt idx="323">
                  <c:v>41735</c:v>
                </c:pt>
                <c:pt idx="324">
                  <c:v>41734</c:v>
                </c:pt>
                <c:pt idx="325">
                  <c:v>41733</c:v>
                </c:pt>
                <c:pt idx="326">
                  <c:v>41732</c:v>
                </c:pt>
                <c:pt idx="327">
                  <c:v>41731</c:v>
                </c:pt>
                <c:pt idx="328">
                  <c:v>41730</c:v>
                </c:pt>
                <c:pt idx="329">
                  <c:v>41729</c:v>
                </c:pt>
                <c:pt idx="330">
                  <c:v>41728</c:v>
                </c:pt>
                <c:pt idx="331">
                  <c:v>41727</c:v>
                </c:pt>
                <c:pt idx="332">
                  <c:v>41726</c:v>
                </c:pt>
                <c:pt idx="333">
                  <c:v>41725</c:v>
                </c:pt>
                <c:pt idx="334">
                  <c:v>41724</c:v>
                </c:pt>
                <c:pt idx="335">
                  <c:v>41723</c:v>
                </c:pt>
                <c:pt idx="336">
                  <c:v>41722</c:v>
                </c:pt>
                <c:pt idx="337">
                  <c:v>41721</c:v>
                </c:pt>
                <c:pt idx="338">
                  <c:v>41720</c:v>
                </c:pt>
                <c:pt idx="339">
                  <c:v>41719</c:v>
                </c:pt>
                <c:pt idx="340">
                  <c:v>41718</c:v>
                </c:pt>
                <c:pt idx="341">
                  <c:v>41717</c:v>
                </c:pt>
                <c:pt idx="342">
                  <c:v>41716</c:v>
                </c:pt>
                <c:pt idx="343">
                  <c:v>41715</c:v>
                </c:pt>
                <c:pt idx="344">
                  <c:v>41714</c:v>
                </c:pt>
                <c:pt idx="345">
                  <c:v>41713</c:v>
                </c:pt>
                <c:pt idx="346">
                  <c:v>41712</c:v>
                </c:pt>
                <c:pt idx="347">
                  <c:v>41711</c:v>
                </c:pt>
                <c:pt idx="348">
                  <c:v>41710</c:v>
                </c:pt>
                <c:pt idx="349">
                  <c:v>41709</c:v>
                </c:pt>
                <c:pt idx="350">
                  <c:v>41708</c:v>
                </c:pt>
                <c:pt idx="351">
                  <c:v>41707</c:v>
                </c:pt>
                <c:pt idx="352">
                  <c:v>41706</c:v>
                </c:pt>
                <c:pt idx="353">
                  <c:v>41705</c:v>
                </c:pt>
                <c:pt idx="354">
                  <c:v>41704</c:v>
                </c:pt>
                <c:pt idx="355">
                  <c:v>41703</c:v>
                </c:pt>
                <c:pt idx="356">
                  <c:v>41702</c:v>
                </c:pt>
                <c:pt idx="357">
                  <c:v>41701</c:v>
                </c:pt>
                <c:pt idx="358">
                  <c:v>41700</c:v>
                </c:pt>
                <c:pt idx="359">
                  <c:v>41699</c:v>
                </c:pt>
                <c:pt idx="360">
                  <c:v>41698</c:v>
                </c:pt>
                <c:pt idx="361">
                  <c:v>41697</c:v>
                </c:pt>
                <c:pt idx="362">
                  <c:v>41696</c:v>
                </c:pt>
                <c:pt idx="363">
                  <c:v>41695</c:v>
                </c:pt>
                <c:pt idx="364">
                  <c:v>41694</c:v>
                </c:pt>
                <c:pt idx="365">
                  <c:v>41693</c:v>
                </c:pt>
                <c:pt idx="366">
                  <c:v>41692</c:v>
                </c:pt>
                <c:pt idx="367">
                  <c:v>41691</c:v>
                </c:pt>
                <c:pt idx="368">
                  <c:v>41690</c:v>
                </c:pt>
                <c:pt idx="369">
                  <c:v>41689</c:v>
                </c:pt>
                <c:pt idx="370">
                  <c:v>41688</c:v>
                </c:pt>
                <c:pt idx="371">
                  <c:v>41687</c:v>
                </c:pt>
                <c:pt idx="372">
                  <c:v>41686</c:v>
                </c:pt>
                <c:pt idx="373">
                  <c:v>41685</c:v>
                </c:pt>
                <c:pt idx="374">
                  <c:v>41684</c:v>
                </c:pt>
                <c:pt idx="375">
                  <c:v>41683</c:v>
                </c:pt>
                <c:pt idx="376">
                  <c:v>41682</c:v>
                </c:pt>
                <c:pt idx="377">
                  <c:v>41681</c:v>
                </c:pt>
                <c:pt idx="378">
                  <c:v>41680</c:v>
                </c:pt>
                <c:pt idx="379">
                  <c:v>41679</c:v>
                </c:pt>
                <c:pt idx="380">
                  <c:v>41678</c:v>
                </c:pt>
                <c:pt idx="381">
                  <c:v>41677</c:v>
                </c:pt>
                <c:pt idx="382">
                  <c:v>41676</c:v>
                </c:pt>
                <c:pt idx="383">
                  <c:v>41675</c:v>
                </c:pt>
                <c:pt idx="384">
                  <c:v>41674</c:v>
                </c:pt>
                <c:pt idx="385">
                  <c:v>41673</c:v>
                </c:pt>
                <c:pt idx="386">
                  <c:v>41672</c:v>
                </c:pt>
                <c:pt idx="387">
                  <c:v>41671</c:v>
                </c:pt>
                <c:pt idx="388">
                  <c:v>41670</c:v>
                </c:pt>
                <c:pt idx="389">
                  <c:v>41669</c:v>
                </c:pt>
                <c:pt idx="390">
                  <c:v>41668</c:v>
                </c:pt>
                <c:pt idx="391">
                  <c:v>41667</c:v>
                </c:pt>
                <c:pt idx="392">
                  <c:v>41666</c:v>
                </c:pt>
                <c:pt idx="393">
                  <c:v>41665</c:v>
                </c:pt>
                <c:pt idx="394">
                  <c:v>41664</c:v>
                </c:pt>
                <c:pt idx="395">
                  <c:v>41663</c:v>
                </c:pt>
                <c:pt idx="396">
                  <c:v>41662</c:v>
                </c:pt>
                <c:pt idx="397">
                  <c:v>41661</c:v>
                </c:pt>
                <c:pt idx="398">
                  <c:v>41660</c:v>
                </c:pt>
                <c:pt idx="399">
                  <c:v>41659</c:v>
                </c:pt>
                <c:pt idx="400">
                  <c:v>41658</c:v>
                </c:pt>
                <c:pt idx="401">
                  <c:v>41657</c:v>
                </c:pt>
                <c:pt idx="402">
                  <c:v>41656</c:v>
                </c:pt>
                <c:pt idx="403">
                  <c:v>41655</c:v>
                </c:pt>
                <c:pt idx="404">
                  <c:v>41654</c:v>
                </c:pt>
                <c:pt idx="405">
                  <c:v>41653</c:v>
                </c:pt>
                <c:pt idx="406">
                  <c:v>41652</c:v>
                </c:pt>
                <c:pt idx="407">
                  <c:v>41651</c:v>
                </c:pt>
                <c:pt idx="408">
                  <c:v>41650</c:v>
                </c:pt>
                <c:pt idx="409">
                  <c:v>41649</c:v>
                </c:pt>
                <c:pt idx="410">
                  <c:v>41648</c:v>
                </c:pt>
                <c:pt idx="411">
                  <c:v>41647</c:v>
                </c:pt>
                <c:pt idx="412">
                  <c:v>41646</c:v>
                </c:pt>
                <c:pt idx="413">
                  <c:v>41645</c:v>
                </c:pt>
                <c:pt idx="414">
                  <c:v>41644</c:v>
                </c:pt>
                <c:pt idx="415">
                  <c:v>41643</c:v>
                </c:pt>
                <c:pt idx="416">
                  <c:v>41642</c:v>
                </c:pt>
                <c:pt idx="417">
                  <c:v>41641</c:v>
                </c:pt>
                <c:pt idx="418">
                  <c:v>41640</c:v>
                </c:pt>
                <c:pt idx="419">
                  <c:v>41639</c:v>
                </c:pt>
                <c:pt idx="420">
                  <c:v>41638</c:v>
                </c:pt>
                <c:pt idx="421">
                  <c:v>41637</c:v>
                </c:pt>
                <c:pt idx="422">
                  <c:v>41636</c:v>
                </c:pt>
                <c:pt idx="423">
                  <c:v>41635</c:v>
                </c:pt>
                <c:pt idx="424">
                  <c:v>41634</c:v>
                </c:pt>
                <c:pt idx="425">
                  <c:v>41633</c:v>
                </c:pt>
                <c:pt idx="426">
                  <c:v>41632</c:v>
                </c:pt>
                <c:pt idx="427">
                  <c:v>41631</c:v>
                </c:pt>
                <c:pt idx="428">
                  <c:v>41630</c:v>
                </c:pt>
                <c:pt idx="429">
                  <c:v>41629</c:v>
                </c:pt>
                <c:pt idx="430">
                  <c:v>41628</c:v>
                </c:pt>
                <c:pt idx="431">
                  <c:v>41627</c:v>
                </c:pt>
                <c:pt idx="432">
                  <c:v>41626</c:v>
                </c:pt>
                <c:pt idx="433">
                  <c:v>41625</c:v>
                </c:pt>
                <c:pt idx="434">
                  <c:v>41624</c:v>
                </c:pt>
                <c:pt idx="435">
                  <c:v>41623</c:v>
                </c:pt>
                <c:pt idx="436">
                  <c:v>41622</c:v>
                </c:pt>
                <c:pt idx="437">
                  <c:v>41621</c:v>
                </c:pt>
                <c:pt idx="438">
                  <c:v>41620</c:v>
                </c:pt>
                <c:pt idx="439">
                  <c:v>41619</c:v>
                </c:pt>
                <c:pt idx="440">
                  <c:v>41618</c:v>
                </c:pt>
                <c:pt idx="441">
                  <c:v>41617</c:v>
                </c:pt>
                <c:pt idx="442">
                  <c:v>41616</c:v>
                </c:pt>
                <c:pt idx="443">
                  <c:v>41615</c:v>
                </c:pt>
                <c:pt idx="444">
                  <c:v>41614</c:v>
                </c:pt>
                <c:pt idx="445">
                  <c:v>41613</c:v>
                </c:pt>
                <c:pt idx="446">
                  <c:v>41612</c:v>
                </c:pt>
                <c:pt idx="447">
                  <c:v>41611</c:v>
                </c:pt>
                <c:pt idx="448">
                  <c:v>41610</c:v>
                </c:pt>
                <c:pt idx="449">
                  <c:v>41609</c:v>
                </c:pt>
                <c:pt idx="450">
                  <c:v>41608</c:v>
                </c:pt>
                <c:pt idx="451">
                  <c:v>41607</c:v>
                </c:pt>
                <c:pt idx="452">
                  <c:v>41606</c:v>
                </c:pt>
                <c:pt idx="453">
                  <c:v>41605</c:v>
                </c:pt>
                <c:pt idx="454">
                  <c:v>41604</c:v>
                </c:pt>
                <c:pt idx="455">
                  <c:v>41603</c:v>
                </c:pt>
                <c:pt idx="456">
                  <c:v>41602</c:v>
                </c:pt>
                <c:pt idx="457">
                  <c:v>41601</c:v>
                </c:pt>
                <c:pt idx="458">
                  <c:v>41600</c:v>
                </c:pt>
                <c:pt idx="459">
                  <c:v>41599</c:v>
                </c:pt>
                <c:pt idx="460">
                  <c:v>41598</c:v>
                </c:pt>
                <c:pt idx="461">
                  <c:v>41597</c:v>
                </c:pt>
                <c:pt idx="462">
                  <c:v>41596</c:v>
                </c:pt>
                <c:pt idx="463">
                  <c:v>41595</c:v>
                </c:pt>
                <c:pt idx="464">
                  <c:v>41594</c:v>
                </c:pt>
                <c:pt idx="465">
                  <c:v>41593</c:v>
                </c:pt>
                <c:pt idx="466">
                  <c:v>41592</c:v>
                </c:pt>
                <c:pt idx="467">
                  <c:v>41591</c:v>
                </c:pt>
                <c:pt idx="468">
                  <c:v>41590</c:v>
                </c:pt>
                <c:pt idx="469">
                  <c:v>41589</c:v>
                </c:pt>
                <c:pt idx="470">
                  <c:v>41588</c:v>
                </c:pt>
                <c:pt idx="471">
                  <c:v>41587</c:v>
                </c:pt>
                <c:pt idx="472">
                  <c:v>41586</c:v>
                </c:pt>
                <c:pt idx="473">
                  <c:v>41585</c:v>
                </c:pt>
                <c:pt idx="474">
                  <c:v>41584</c:v>
                </c:pt>
                <c:pt idx="475">
                  <c:v>41583</c:v>
                </c:pt>
                <c:pt idx="476">
                  <c:v>41582</c:v>
                </c:pt>
                <c:pt idx="477">
                  <c:v>41581</c:v>
                </c:pt>
                <c:pt idx="478">
                  <c:v>41580</c:v>
                </c:pt>
                <c:pt idx="479">
                  <c:v>41579</c:v>
                </c:pt>
                <c:pt idx="480">
                  <c:v>41578</c:v>
                </c:pt>
                <c:pt idx="481">
                  <c:v>41577</c:v>
                </c:pt>
                <c:pt idx="482">
                  <c:v>41576</c:v>
                </c:pt>
                <c:pt idx="483">
                  <c:v>41575</c:v>
                </c:pt>
                <c:pt idx="484">
                  <c:v>41574</c:v>
                </c:pt>
                <c:pt idx="485">
                  <c:v>41573</c:v>
                </c:pt>
                <c:pt idx="486">
                  <c:v>41572</c:v>
                </c:pt>
                <c:pt idx="487">
                  <c:v>41571</c:v>
                </c:pt>
                <c:pt idx="488">
                  <c:v>41570</c:v>
                </c:pt>
                <c:pt idx="489">
                  <c:v>41569</c:v>
                </c:pt>
                <c:pt idx="490">
                  <c:v>41568</c:v>
                </c:pt>
                <c:pt idx="491">
                  <c:v>41567</c:v>
                </c:pt>
                <c:pt idx="492">
                  <c:v>41566</c:v>
                </c:pt>
                <c:pt idx="493">
                  <c:v>41565</c:v>
                </c:pt>
                <c:pt idx="494">
                  <c:v>41564</c:v>
                </c:pt>
                <c:pt idx="495">
                  <c:v>41563</c:v>
                </c:pt>
                <c:pt idx="496">
                  <c:v>41562</c:v>
                </c:pt>
                <c:pt idx="497">
                  <c:v>41561</c:v>
                </c:pt>
                <c:pt idx="498">
                  <c:v>41560</c:v>
                </c:pt>
                <c:pt idx="499">
                  <c:v>41559</c:v>
                </c:pt>
                <c:pt idx="500">
                  <c:v>41558</c:v>
                </c:pt>
                <c:pt idx="501">
                  <c:v>41557</c:v>
                </c:pt>
                <c:pt idx="502">
                  <c:v>41556</c:v>
                </c:pt>
                <c:pt idx="503">
                  <c:v>41555</c:v>
                </c:pt>
                <c:pt idx="504">
                  <c:v>41554</c:v>
                </c:pt>
                <c:pt idx="505">
                  <c:v>41553</c:v>
                </c:pt>
                <c:pt idx="506">
                  <c:v>41552</c:v>
                </c:pt>
                <c:pt idx="507">
                  <c:v>41551</c:v>
                </c:pt>
                <c:pt idx="508">
                  <c:v>41550</c:v>
                </c:pt>
                <c:pt idx="509">
                  <c:v>41549</c:v>
                </c:pt>
                <c:pt idx="510">
                  <c:v>41548</c:v>
                </c:pt>
                <c:pt idx="511">
                  <c:v>41547</c:v>
                </c:pt>
                <c:pt idx="512">
                  <c:v>41546</c:v>
                </c:pt>
                <c:pt idx="513">
                  <c:v>41545</c:v>
                </c:pt>
                <c:pt idx="514">
                  <c:v>41544</c:v>
                </c:pt>
                <c:pt idx="515">
                  <c:v>41543</c:v>
                </c:pt>
                <c:pt idx="516">
                  <c:v>41542</c:v>
                </c:pt>
                <c:pt idx="517">
                  <c:v>41541</c:v>
                </c:pt>
                <c:pt idx="518">
                  <c:v>41540</c:v>
                </c:pt>
                <c:pt idx="519">
                  <c:v>41539</c:v>
                </c:pt>
                <c:pt idx="520">
                  <c:v>41538</c:v>
                </c:pt>
                <c:pt idx="521">
                  <c:v>41537</c:v>
                </c:pt>
                <c:pt idx="522">
                  <c:v>41536</c:v>
                </c:pt>
                <c:pt idx="523">
                  <c:v>41535</c:v>
                </c:pt>
                <c:pt idx="524">
                  <c:v>41534</c:v>
                </c:pt>
                <c:pt idx="525">
                  <c:v>41533</c:v>
                </c:pt>
                <c:pt idx="526">
                  <c:v>41532</c:v>
                </c:pt>
                <c:pt idx="527">
                  <c:v>41531</c:v>
                </c:pt>
                <c:pt idx="528">
                  <c:v>41530</c:v>
                </c:pt>
                <c:pt idx="529">
                  <c:v>41529</c:v>
                </c:pt>
                <c:pt idx="530">
                  <c:v>41528</c:v>
                </c:pt>
                <c:pt idx="531">
                  <c:v>41527</c:v>
                </c:pt>
                <c:pt idx="532">
                  <c:v>41526</c:v>
                </c:pt>
                <c:pt idx="533">
                  <c:v>41525</c:v>
                </c:pt>
                <c:pt idx="534">
                  <c:v>41524</c:v>
                </c:pt>
                <c:pt idx="535">
                  <c:v>41523</c:v>
                </c:pt>
                <c:pt idx="536">
                  <c:v>41522</c:v>
                </c:pt>
                <c:pt idx="537">
                  <c:v>41521</c:v>
                </c:pt>
                <c:pt idx="538">
                  <c:v>41520</c:v>
                </c:pt>
                <c:pt idx="539">
                  <c:v>41519</c:v>
                </c:pt>
                <c:pt idx="540">
                  <c:v>41518</c:v>
                </c:pt>
                <c:pt idx="541">
                  <c:v>41517</c:v>
                </c:pt>
                <c:pt idx="542">
                  <c:v>41516</c:v>
                </c:pt>
                <c:pt idx="543">
                  <c:v>41515</c:v>
                </c:pt>
                <c:pt idx="544">
                  <c:v>41514</c:v>
                </c:pt>
                <c:pt idx="545">
                  <c:v>41513</c:v>
                </c:pt>
                <c:pt idx="546">
                  <c:v>41512</c:v>
                </c:pt>
                <c:pt idx="547">
                  <c:v>41511</c:v>
                </c:pt>
                <c:pt idx="548">
                  <c:v>41510</c:v>
                </c:pt>
                <c:pt idx="549">
                  <c:v>41509</c:v>
                </c:pt>
                <c:pt idx="550">
                  <c:v>41508</c:v>
                </c:pt>
                <c:pt idx="551">
                  <c:v>41507</c:v>
                </c:pt>
                <c:pt idx="552">
                  <c:v>41506</c:v>
                </c:pt>
                <c:pt idx="553">
                  <c:v>41505</c:v>
                </c:pt>
                <c:pt idx="554">
                  <c:v>41504</c:v>
                </c:pt>
                <c:pt idx="555">
                  <c:v>41503</c:v>
                </c:pt>
                <c:pt idx="556">
                  <c:v>41502</c:v>
                </c:pt>
                <c:pt idx="557">
                  <c:v>41501</c:v>
                </c:pt>
                <c:pt idx="558">
                  <c:v>41500</c:v>
                </c:pt>
                <c:pt idx="559">
                  <c:v>41499</c:v>
                </c:pt>
                <c:pt idx="560">
                  <c:v>41498</c:v>
                </c:pt>
                <c:pt idx="561">
                  <c:v>41497</c:v>
                </c:pt>
                <c:pt idx="562">
                  <c:v>41496</c:v>
                </c:pt>
                <c:pt idx="563">
                  <c:v>41495</c:v>
                </c:pt>
                <c:pt idx="564">
                  <c:v>41494</c:v>
                </c:pt>
                <c:pt idx="565">
                  <c:v>41493</c:v>
                </c:pt>
                <c:pt idx="566">
                  <c:v>41492</c:v>
                </c:pt>
                <c:pt idx="567">
                  <c:v>41491</c:v>
                </c:pt>
                <c:pt idx="568">
                  <c:v>41490</c:v>
                </c:pt>
                <c:pt idx="569">
                  <c:v>41489</c:v>
                </c:pt>
                <c:pt idx="570">
                  <c:v>41488</c:v>
                </c:pt>
                <c:pt idx="571">
                  <c:v>41487</c:v>
                </c:pt>
                <c:pt idx="572">
                  <c:v>41486</c:v>
                </c:pt>
                <c:pt idx="573">
                  <c:v>41485</c:v>
                </c:pt>
                <c:pt idx="574">
                  <c:v>41484</c:v>
                </c:pt>
                <c:pt idx="575">
                  <c:v>41483</c:v>
                </c:pt>
                <c:pt idx="576">
                  <c:v>41482</c:v>
                </c:pt>
                <c:pt idx="577">
                  <c:v>41481</c:v>
                </c:pt>
                <c:pt idx="578">
                  <c:v>41480</c:v>
                </c:pt>
                <c:pt idx="579">
                  <c:v>41479</c:v>
                </c:pt>
                <c:pt idx="580">
                  <c:v>41478</c:v>
                </c:pt>
                <c:pt idx="581">
                  <c:v>41477</c:v>
                </c:pt>
                <c:pt idx="582">
                  <c:v>41476</c:v>
                </c:pt>
                <c:pt idx="583">
                  <c:v>41475</c:v>
                </c:pt>
                <c:pt idx="584">
                  <c:v>41474</c:v>
                </c:pt>
                <c:pt idx="585">
                  <c:v>41473</c:v>
                </c:pt>
                <c:pt idx="586">
                  <c:v>41472</c:v>
                </c:pt>
                <c:pt idx="587">
                  <c:v>41471</c:v>
                </c:pt>
                <c:pt idx="588">
                  <c:v>41470</c:v>
                </c:pt>
                <c:pt idx="589">
                  <c:v>41469</c:v>
                </c:pt>
                <c:pt idx="590">
                  <c:v>41468</c:v>
                </c:pt>
                <c:pt idx="591">
                  <c:v>41467</c:v>
                </c:pt>
                <c:pt idx="592">
                  <c:v>41466</c:v>
                </c:pt>
                <c:pt idx="593">
                  <c:v>41465</c:v>
                </c:pt>
                <c:pt idx="594">
                  <c:v>41464</c:v>
                </c:pt>
                <c:pt idx="595">
                  <c:v>41463</c:v>
                </c:pt>
                <c:pt idx="596">
                  <c:v>41462</c:v>
                </c:pt>
                <c:pt idx="597">
                  <c:v>41461</c:v>
                </c:pt>
                <c:pt idx="598">
                  <c:v>41460</c:v>
                </c:pt>
                <c:pt idx="599">
                  <c:v>41459</c:v>
                </c:pt>
                <c:pt idx="600">
                  <c:v>41458</c:v>
                </c:pt>
                <c:pt idx="601">
                  <c:v>41457</c:v>
                </c:pt>
                <c:pt idx="602">
                  <c:v>41456</c:v>
                </c:pt>
                <c:pt idx="603">
                  <c:v>41455</c:v>
                </c:pt>
                <c:pt idx="604">
                  <c:v>41454</c:v>
                </c:pt>
                <c:pt idx="605">
                  <c:v>41453</c:v>
                </c:pt>
                <c:pt idx="606">
                  <c:v>41452</c:v>
                </c:pt>
                <c:pt idx="607">
                  <c:v>41451</c:v>
                </c:pt>
                <c:pt idx="608">
                  <c:v>41450</c:v>
                </c:pt>
                <c:pt idx="609">
                  <c:v>41449</c:v>
                </c:pt>
                <c:pt idx="610">
                  <c:v>41448</c:v>
                </c:pt>
                <c:pt idx="611">
                  <c:v>41447</c:v>
                </c:pt>
                <c:pt idx="612">
                  <c:v>41446</c:v>
                </c:pt>
                <c:pt idx="613">
                  <c:v>41445</c:v>
                </c:pt>
                <c:pt idx="614">
                  <c:v>41444</c:v>
                </c:pt>
                <c:pt idx="615">
                  <c:v>41443</c:v>
                </c:pt>
                <c:pt idx="616">
                  <c:v>41442</c:v>
                </c:pt>
                <c:pt idx="617">
                  <c:v>41441</c:v>
                </c:pt>
                <c:pt idx="618">
                  <c:v>41440</c:v>
                </c:pt>
                <c:pt idx="619">
                  <c:v>41439</c:v>
                </c:pt>
                <c:pt idx="620">
                  <c:v>41438</c:v>
                </c:pt>
                <c:pt idx="621">
                  <c:v>41437</c:v>
                </c:pt>
                <c:pt idx="622">
                  <c:v>41436</c:v>
                </c:pt>
                <c:pt idx="623">
                  <c:v>41435</c:v>
                </c:pt>
                <c:pt idx="624">
                  <c:v>41434</c:v>
                </c:pt>
                <c:pt idx="625">
                  <c:v>41433</c:v>
                </c:pt>
                <c:pt idx="626">
                  <c:v>41432</c:v>
                </c:pt>
                <c:pt idx="627">
                  <c:v>41431</c:v>
                </c:pt>
                <c:pt idx="628">
                  <c:v>41430</c:v>
                </c:pt>
                <c:pt idx="629">
                  <c:v>41429</c:v>
                </c:pt>
                <c:pt idx="630">
                  <c:v>41428</c:v>
                </c:pt>
                <c:pt idx="631">
                  <c:v>41427</c:v>
                </c:pt>
                <c:pt idx="632">
                  <c:v>41426</c:v>
                </c:pt>
                <c:pt idx="633">
                  <c:v>41425</c:v>
                </c:pt>
                <c:pt idx="634">
                  <c:v>41424</c:v>
                </c:pt>
                <c:pt idx="635">
                  <c:v>41423</c:v>
                </c:pt>
                <c:pt idx="636">
                  <c:v>41422</c:v>
                </c:pt>
                <c:pt idx="637">
                  <c:v>41421</c:v>
                </c:pt>
                <c:pt idx="638">
                  <c:v>41420</c:v>
                </c:pt>
                <c:pt idx="639">
                  <c:v>41419</c:v>
                </c:pt>
                <c:pt idx="640">
                  <c:v>41418</c:v>
                </c:pt>
                <c:pt idx="641">
                  <c:v>41417</c:v>
                </c:pt>
                <c:pt idx="642">
                  <c:v>41416</c:v>
                </c:pt>
                <c:pt idx="643">
                  <c:v>41415</c:v>
                </c:pt>
                <c:pt idx="644">
                  <c:v>41414</c:v>
                </c:pt>
                <c:pt idx="645">
                  <c:v>41413</c:v>
                </c:pt>
                <c:pt idx="646">
                  <c:v>41412</c:v>
                </c:pt>
                <c:pt idx="647">
                  <c:v>41411</c:v>
                </c:pt>
                <c:pt idx="648">
                  <c:v>41410</c:v>
                </c:pt>
                <c:pt idx="649">
                  <c:v>41409</c:v>
                </c:pt>
                <c:pt idx="650">
                  <c:v>41408</c:v>
                </c:pt>
                <c:pt idx="651">
                  <c:v>41407</c:v>
                </c:pt>
                <c:pt idx="652">
                  <c:v>41406</c:v>
                </c:pt>
                <c:pt idx="653">
                  <c:v>41405</c:v>
                </c:pt>
                <c:pt idx="654">
                  <c:v>41404</c:v>
                </c:pt>
                <c:pt idx="655">
                  <c:v>41403</c:v>
                </c:pt>
                <c:pt idx="656">
                  <c:v>41402</c:v>
                </c:pt>
                <c:pt idx="657">
                  <c:v>41401</c:v>
                </c:pt>
                <c:pt idx="658">
                  <c:v>41400</c:v>
                </c:pt>
                <c:pt idx="659">
                  <c:v>41399</c:v>
                </c:pt>
                <c:pt idx="660">
                  <c:v>41398</c:v>
                </c:pt>
                <c:pt idx="661">
                  <c:v>41397</c:v>
                </c:pt>
                <c:pt idx="662">
                  <c:v>41396</c:v>
                </c:pt>
                <c:pt idx="663">
                  <c:v>41395</c:v>
                </c:pt>
                <c:pt idx="664">
                  <c:v>41394</c:v>
                </c:pt>
                <c:pt idx="665">
                  <c:v>41393</c:v>
                </c:pt>
                <c:pt idx="666">
                  <c:v>41392</c:v>
                </c:pt>
                <c:pt idx="667">
                  <c:v>41391</c:v>
                </c:pt>
                <c:pt idx="668">
                  <c:v>41390</c:v>
                </c:pt>
                <c:pt idx="669">
                  <c:v>41389</c:v>
                </c:pt>
                <c:pt idx="670">
                  <c:v>41388</c:v>
                </c:pt>
                <c:pt idx="671">
                  <c:v>41387</c:v>
                </c:pt>
                <c:pt idx="672">
                  <c:v>41386</c:v>
                </c:pt>
                <c:pt idx="673">
                  <c:v>41385</c:v>
                </c:pt>
                <c:pt idx="674">
                  <c:v>41384</c:v>
                </c:pt>
                <c:pt idx="675">
                  <c:v>41383</c:v>
                </c:pt>
                <c:pt idx="676">
                  <c:v>41382</c:v>
                </c:pt>
                <c:pt idx="677">
                  <c:v>41381</c:v>
                </c:pt>
                <c:pt idx="678">
                  <c:v>41380</c:v>
                </c:pt>
                <c:pt idx="679">
                  <c:v>41379</c:v>
                </c:pt>
                <c:pt idx="680">
                  <c:v>41378</c:v>
                </c:pt>
                <c:pt idx="681">
                  <c:v>41377</c:v>
                </c:pt>
                <c:pt idx="682">
                  <c:v>41376</c:v>
                </c:pt>
                <c:pt idx="683">
                  <c:v>41375</c:v>
                </c:pt>
                <c:pt idx="684">
                  <c:v>41374</c:v>
                </c:pt>
                <c:pt idx="685">
                  <c:v>41373</c:v>
                </c:pt>
                <c:pt idx="686">
                  <c:v>41372</c:v>
                </c:pt>
                <c:pt idx="687">
                  <c:v>41371</c:v>
                </c:pt>
                <c:pt idx="688">
                  <c:v>41370</c:v>
                </c:pt>
                <c:pt idx="689">
                  <c:v>41369</c:v>
                </c:pt>
                <c:pt idx="690">
                  <c:v>41368</c:v>
                </c:pt>
                <c:pt idx="691">
                  <c:v>41367</c:v>
                </c:pt>
                <c:pt idx="692">
                  <c:v>41366</c:v>
                </c:pt>
                <c:pt idx="693">
                  <c:v>41365</c:v>
                </c:pt>
                <c:pt idx="694">
                  <c:v>41364</c:v>
                </c:pt>
                <c:pt idx="695">
                  <c:v>41363</c:v>
                </c:pt>
                <c:pt idx="696">
                  <c:v>41362</c:v>
                </c:pt>
                <c:pt idx="697">
                  <c:v>41361</c:v>
                </c:pt>
                <c:pt idx="698">
                  <c:v>41360</c:v>
                </c:pt>
                <c:pt idx="699">
                  <c:v>41359</c:v>
                </c:pt>
                <c:pt idx="700">
                  <c:v>41358</c:v>
                </c:pt>
                <c:pt idx="701">
                  <c:v>41357</c:v>
                </c:pt>
                <c:pt idx="702">
                  <c:v>41356</c:v>
                </c:pt>
                <c:pt idx="703">
                  <c:v>41355</c:v>
                </c:pt>
                <c:pt idx="704">
                  <c:v>41354</c:v>
                </c:pt>
                <c:pt idx="705">
                  <c:v>41353</c:v>
                </c:pt>
                <c:pt idx="706">
                  <c:v>41352</c:v>
                </c:pt>
                <c:pt idx="707">
                  <c:v>41351</c:v>
                </c:pt>
                <c:pt idx="708">
                  <c:v>41350</c:v>
                </c:pt>
                <c:pt idx="709">
                  <c:v>41349</c:v>
                </c:pt>
                <c:pt idx="710">
                  <c:v>41348</c:v>
                </c:pt>
                <c:pt idx="711">
                  <c:v>41347</c:v>
                </c:pt>
                <c:pt idx="712">
                  <c:v>41346</c:v>
                </c:pt>
                <c:pt idx="713">
                  <c:v>41345</c:v>
                </c:pt>
                <c:pt idx="714">
                  <c:v>41344</c:v>
                </c:pt>
                <c:pt idx="715">
                  <c:v>41343</c:v>
                </c:pt>
                <c:pt idx="716">
                  <c:v>41342</c:v>
                </c:pt>
                <c:pt idx="717">
                  <c:v>41341</c:v>
                </c:pt>
                <c:pt idx="718">
                  <c:v>41340</c:v>
                </c:pt>
                <c:pt idx="719">
                  <c:v>41339</c:v>
                </c:pt>
                <c:pt idx="720">
                  <c:v>41338</c:v>
                </c:pt>
                <c:pt idx="721">
                  <c:v>41337</c:v>
                </c:pt>
                <c:pt idx="722">
                  <c:v>41336</c:v>
                </c:pt>
                <c:pt idx="723">
                  <c:v>41335</c:v>
                </c:pt>
                <c:pt idx="724">
                  <c:v>41334</c:v>
                </c:pt>
                <c:pt idx="725">
                  <c:v>41333</c:v>
                </c:pt>
                <c:pt idx="726">
                  <c:v>41332</c:v>
                </c:pt>
                <c:pt idx="727">
                  <c:v>41331</c:v>
                </c:pt>
                <c:pt idx="728">
                  <c:v>41330</c:v>
                </c:pt>
                <c:pt idx="729">
                  <c:v>41329</c:v>
                </c:pt>
                <c:pt idx="730">
                  <c:v>41328</c:v>
                </c:pt>
                <c:pt idx="731">
                  <c:v>41327</c:v>
                </c:pt>
                <c:pt idx="732">
                  <c:v>41326</c:v>
                </c:pt>
                <c:pt idx="733">
                  <c:v>41325</c:v>
                </c:pt>
                <c:pt idx="734">
                  <c:v>41324</c:v>
                </c:pt>
                <c:pt idx="735">
                  <c:v>41323</c:v>
                </c:pt>
                <c:pt idx="736">
                  <c:v>41322</c:v>
                </c:pt>
                <c:pt idx="737">
                  <c:v>41321</c:v>
                </c:pt>
                <c:pt idx="738">
                  <c:v>41320</c:v>
                </c:pt>
                <c:pt idx="739">
                  <c:v>41319</c:v>
                </c:pt>
                <c:pt idx="740">
                  <c:v>41318</c:v>
                </c:pt>
                <c:pt idx="741">
                  <c:v>41317</c:v>
                </c:pt>
                <c:pt idx="742">
                  <c:v>41316</c:v>
                </c:pt>
                <c:pt idx="743">
                  <c:v>41315</c:v>
                </c:pt>
                <c:pt idx="744">
                  <c:v>41314</c:v>
                </c:pt>
                <c:pt idx="745">
                  <c:v>41313</c:v>
                </c:pt>
                <c:pt idx="746">
                  <c:v>41312</c:v>
                </c:pt>
                <c:pt idx="747">
                  <c:v>41311</c:v>
                </c:pt>
                <c:pt idx="748">
                  <c:v>41310</c:v>
                </c:pt>
                <c:pt idx="749">
                  <c:v>41309</c:v>
                </c:pt>
                <c:pt idx="750">
                  <c:v>41308</c:v>
                </c:pt>
                <c:pt idx="751">
                  <c:v>41307</c:v>
                </c:pt>
                <c:pt idx="752">
                  <c:v>41306</c:v>
                </c:pt>
                <c:pt idx="753">
                  <c:v>41305</c:v>
                </c:pt>
                <c:pt idx="754">
                  <c:v>41304</c:v>
                </c:pt>
                <c:pt idx="755">
                  <c:v>41303</c:v>
                </c:pt>
                <c:pt idx="756">
                  <c:v>41302</c:v>
                </c:pt>
                <c:pt idx="757">
                  <c:v>41301</c:v>
                </c:pt>
                <c:pt idx="758">
                  <c:v>41300</c:v>
                </c:pt>
                <c:pt idx="759">
                  <c:v>41299</c:v>
                </c:pt>
                <c:pt idx="760">
                  <c:v>41298</c:v>
                </c:pt>
                <c:pt idx="761">
                  <c:v>41297</c:v>
                </c:pt>
                <c:pt idx="762">
                  <c:v>41296</c:v>
                </c:pt>
                <c:pt idx="763">
                  <c:v>41295</c:v>
                </c:pt>
                <c:pt idx="764">
                  <c:v>41294</c:v>
                </c:pt>
                <c:pt idx="765">
                  <c:v>41293</c:v>
                </c:pt>
                <c:pt idx="766">
                  <c:v>41292</c:v>
                </c:pt>
                <c:pt idx="767">
                  <c:v>41291</c:v>
                </c:pt>
                <c:pt idx="768">
                  <c:v>41290</c:v>
                </c:pt>
                <c:pt idx="769">
                  <c:v>41289</c:v>
                </c:pt>
                <c:pt idx="770">
                  <c:v>41288</c:v>
                </c:pt>
                <c:pt idx="771">
                  <c:v>41287</c:v>
                </c:pt>
                <c:pt idx="772">
                  <c:v>41286</c:v>
                </c:pt>
                <c:pt idx="773">
                  <c:v>41285</c:v>
                </c:pt>
                <c:pt idx="774">
                  <c:v>41284</c:v>
                </c:pt>
                <c:pt idx="775">
                  <c:v>41283</c:v>
                </c:pt>
                <c:pt idx="776">
                  <c:v>41282</c:v>
                </c:pt>
                <c:pt idx="777">
                  <c:v>41281</c:v>
                </c:pt>
                <c:pt idx="778">
                  <c:v>41280</c:v>
                </c:pt>
                <c:pt idx="779">
                  <c:v>41279</c:v>
                </c:pt>
                <c:pt idx="780">
                  <c:v>41278</c:v>
                </c:pt>
                <c:pt idx="781">
                  <c:v>41277</c:v>
                </c:pt>
                <c:pt idx="782">
                  <c:v>41276</c:v>
                </c:pt>
                <c:pt idx="783">
                  <c:v>41275</c:v>
                </c:pt>
                <c:pt idx="784">
                  <c:v>41274</c:v>
                </c:pt>
                <c:pt idx="785">
                  <c:v>41273</c:v>
                </c:pt>
                <c:pt idx="786">
                  <c:v>41272</c:v>
                </c:pt>
                <c:pt idx="787">
                  <c:v>41271</c:v>
                </c:pt>
                <c:pt idx="788">
                  <c:v>41270</c:v>
                </c:pt>
                <c:pt idx="789">
                  <c:v>41269</c:v>
                </c:pt>
                <c:pt idx="790">
                  <c:v>41268</c:v>
                </c:pt>
                <c:pt idx="791">
                  <c:v>41267</c:v>
                </c:pt>
                <c:pt idx="792">
                  <c:v>41266</c:v>
                </c:pt>
                <c:pt idx="793">
                  <c:v>41265</c:v>
                </c:pt>
                <c:pt idx="794">
                  <c:v>41264</c:v>
                </c:pt>
                <c:pt idx="795">
                  <c:v>41263</c:v>
                </c:pt>
                <c:pt idx="796">
                  <c:v>41262</c:v>
                </c:pt>
                <c:pt idx="797">
                  <c:v>41261</c:v>
                </c:pt>
                <c:pt idx="798">
                  <c:v>41260</c:v>
                </c:pt>
                <c:pt idx="799">
                  <c:v>41259</c:v>
                </c:pt>
                <c:pt idx="800">
                  <c:v>41258</c:v>
                </c:pt>
                <c:pt idx="801">
                  <c:v>41257</c:v>
                </c:pt>
                <c:pt idx="802">
                  <c:v>41256</c:v>
                </c:pt>
                <c:pt idx="803">
                  <c:v>41255</c:v>
                </c:pt>
                <c:pt idx="804">
                  <c:v>41254</c:v>
                </c:pt>
                <c:pt idx="805">
                  <c:v>41253</c:v>
                </c:pt>
                <c:pt idx="806">
                  <c:v>41252</c:v>
                </c:pt>
                <c:pt idx="807">
                  <c:v>41251</c:v>
                </c:pt>
                <c:pt idx="808">
                  <c:v>41250</c:v>
                </c:pt>
                <c:pt idx="809">
                  <c:v>41249</c:v>
                </c:pt>
                <c:pt idx="810">
                  <c:v>41248</c:v>
                </c:pt>
                <c:pt idx="811">
                  <c:v>41247</c:v>
                </c:pt>
                <c:pt idx="812">
                  <c:v>41246</c:v>
                </c:pt>
                <c:pt idx="813">
                  <c:v>41245</c:v>
                </c:pt>
                <c:pt idx="814">
                  <c:v>41244</c:v>
                </c:pt>
                <c:pt idx="815">
                  <c:v>41243</c:v>
                </c:pt>
                <c:pt idx="816">
                  <c:v>41242</c:v>
                </c:pt>
                <c:pt idx="817">
                  <c:v>41241</c:v>
                </c:pt>
                <c:pt idx="818">
                  <c:v>41240</c:v>
                </c:pt>
                <c:pt idx="819">
                  <c:v>41239</c:v>
                </c:pt>
                <c:pt idx="820">
                  <c:v>41238</c:v>
                </c:pt>
                <c:pt idx="821">
                  <c:v>41237</c:v>
                </c:pt>
                <c:pt idx="822">
                  <c:v>41236</c:v>
                </c:pt>
                <c:pt idx="823">
                  <c:v>41235</c:v>
                </c:pt>
                <c:pt idx="824">
                  <c:v>41234</c:v>
                </c:pt>
                <c:pt idx="825">
                  <c:v>41233</c:v>
                </c:pt>
                <c:pt idx="826">
                  <c:v>41232</c:v>
                </c:pt>
                <c:pt idx="827">
                  <c:v>41231</c:v>
                </c:pt>
                <c:pt idx="828">
                  <c:v>41230</c:v>
                </c:pt>
                <c:pt idx="829">
                  <c:v>41229</c:v>
                </c:pt>
                <c:pt idx="830">
                  <c:v>41228</c:v>
                </c:pt>
                <c:pt idx="831">
                  <c:v>41227</c:v>
                </c:pt>
                <c:pt idx="832">
                  <c:v>41226</c:v>
                </c:pt>
                <c:pt idx="833">
                  <c:v>41225</c:v>
                </c:pt>
                <c:pt idx="834">
                  <c:v>41224</c:v>
                </c:pt>
                <c:pt idx="835">
                  <c:v>41223</c:v>
                </c:pt>
                <c:pt idx="836">
                  <c:v>41222</c:v>
                </c:pt>
                <c:pt idx="837">
                  <c:v>41221</c:v>
                </c:pt>
                <c:pt idx="838">
                  <c:v>41220</c:v>
                </c:pt>
                <c:pt idx="839">
                  <c:v>41219</c:v>
                </c:pt>
                <c:pt idx="840">
                  <c:v>41218</c:v>
                </c:pt>
                <c:pt idx="841">
                  <c:v>41217</c:v>
                </c:pt>
                <c:pt idx="842">
                  <c:v>41216</c:v>
                </c:pt>
                <c:pt idx="843">
                  <c:v>41215</c:v>
                </c:pt>
                <c:pt idx="844">
                  <c:v>41214</c:v>
                </c:pt>
                <c:pt idx="845">
                  <c:v>41213</c:v>
                </c:pt>
                <c:pt idx="846">
                  <c:v>41212</c:v>
                </c:pt>
                <c:pt idx="847">
                  <c:v>41211</c:v>
                </c:pt>
                <c:pt idx="848">
                  <c:v>41210</c:v>
                </c:pt>
                <c:pt idx="849">
                  <c:v>41209</c:v>
                </c:pt>
                <c:pt idx="850">
                  <c:v>41208</c:v>
                </c:pt>
                <c:pt idx="851">
                  <c:v>41207</c:v>
                </c:pt>
                <c:pt idx="852">
                  <c:v>41206</c:v>
                </c:pt>
                <c:pt idx="853">
                  <c:v>41205</c:v>
                </c:pt>
                <c:pt idx="854">
                  <c:v>41204</c:v>
                </c:pt>
                <c:pt idx="855">
                  <c:v>41203</c:v>
                </c:pt>
                <c:pt idx="856">
                  <c:v>41202</c:v>
                </c:pt>
                <c:pt idx="857">
                  <c:v>41201</c:v>
                </c:pt>
                <c:pt idx="858">
                  <c:v>41200</c:v>
                </c:pt>
                <c:pt idx="859">
                  <c:v>41199</c:v>
                </c:pt>
                <c:pt idx="860">
                  <c:v>41198</c:v>
                </c:pt>
                <c:pt idx="861">
                  <c:v>41197</c:v>
                </c:pt>
                <c:pt idx="862">
                  <c:v>41196</c:v>
                </c:pt>
                <c:pt idx="863">
                  <c:v>41195</c:v>
                </c:pt>
                <c:pt idx="864">
                  <c:v>41194</c:v>
                </c:pt>
                <c:pt idx="865">
                  <c:v>41193</c:v>
                </c:pt>
                <c:pt idx="866">
                  <c:v>41192</c:v>
                </c:pt>
                <c:pt idx="867">
                  <c:v>41191</c:v>
                </c:pt>
                <c:pt idx="868">
                  <c:v>41190</c:v>
                </c:pt>
                <c:pt idx="869">
                  <c:v>41189</c:v>
                </c:pt>
                <c:pt idx="870">
                  <c:v>41188</c:v>
                </c:pt>
                <c:pt idx="871">
                  <c:v>41187</c:v>
                </c:pt>
                <c:pt idx="872">
                  <c:v>41186</c:v>
                </c:pt>
                <c:pt idx="873">
                  <c:v>41185</c:v>
                </c:pt>
                <c:pt idx="874">
                  <c:v>41184</c:v>
                </c:pt>
                <c:pt idx="875">
                  <c:v>41183</c:v>
                </c:pt>
                <c:pt idx="876">
                  <c:v>41162</c:v>
                </c:pt>
                <c:pt idx="877">
                  <c:v>41161</c:v>
                </c:pt>
                <c:pt idx="878">
                  <c:v>41160</c:v>
                </c:pt>
                <c:pt idx="879">
                  <c:v>41159</c:v>
                </c:pt>
                <c:pt idx="880">
                  <c:v>41158</c:v>
                </c:pt>
                <c:pt idx="881">
                  <c:v>41157</c:v>
                </c:pt>
                <c:pt idx="882">
                  <c:v>41156</c:v>
                </c:pt>
                <c:pt idx="883">
                  <c:v>41155</c:v>
                </c:pt>
                <c:pt idx="884">
                  <c:v>41154</c:v>
                </c:pt>
                <c:pt idx="885">
                  <c:v>41153</c:v>
                </c:pt>
              </c:numCache>
            </c:numRef>
          </c:cat>
          <c:val>
            <c:numRef>
              <c:f>'Histórico volume'!$H$2:$H$887</c:f>
              <c:numCache>
                <c:formatCode>General</c:formatCode>
                <c:ptCount val="886"/>
                <c:pt idx="0">
                  <c:v>18.89</c:v>
                </c:pt>
                <c:pt idx="1">
                  <c:v>18.86</c:v>
                </c:pt>
                <c:pt idx="2">
                  <c:v>18.86</c:v>
                </c:pt>
                <c:pt idx="3">
                  <c:v>18.86</c:v>
                </c:pt>
                <c:pt idx="4">
                  <c:v>18.86</c:v>
                </c:pt>
                <c:pt idx="5">
                  <c:v>18.91</c:v>
                </c:pt>
                <c:pt idx="6">
                  <c:v>18.93</c:v>
                </c:pt>
                <c:pt idx="7">
                  <c:v>18.95</c:v>
                </c:pt>
                <c:pt idx="8">
                  <c:v>18.95</c:v>
                </c:pt>
                <c:pt idx="9">
                  <c:v>19</c:v>
                </c:pt>
                <c:pt idx="10">
                  <c:v>19.05</c:v>
                </c:pt>
                <c:pt idx="11">
                  <c:v>19.07</c:v>
                </c:pt>
                <c:pt idx="12">
                  <c:v>19.07</c:v>
                </c:pt>
                <c:pt idx="13">
                  <c:v>19.07</c:v>
                </c:pt>
                <c:pt idx="14">
                  <c:v>19.05</c:v>
                </c:pt>
                <c:pt idx="15">
                  <c:v>19</c:v>
                </c:pt>
                <c:pt idx="16">
                  <c:v>18.91</c:v>
                </c:pt>
                <c:pt idx="17">
                  <c:v>18.79</c:v>
                </c:pt>
                <c:pt idx="18">
                  <c:v>18.82</c:v>
                </c:pt>
                <c:pt idx="19">
                  <c:v>18.77</c:v>
                </c:pt>
                <c:pt idx="20">
                  <c:v>18.79</c:v>
                </c:pt>
                <c:pt idx="21">
                  <c:v>18.82</c:v>
                </c:pt>
                <c:pt idx="22">
                  <c:v>18.84</c:v>
                </c:pt>
                <c:pt idx="23">
                  <c:v>18.86</c:v>
                </c:pt>
                <c:pt idx="24">
                  <c:v>18.91</c:v>
                </c:pt>
                <c:pt idx="25">
                  <c:v>18.93</c:v>
                </c:pt>
                <c:pt idx="26">
                  <c:v>18.95</c:v>
                </c:pt>
                <c:pt idx="27">
                  <c:v>19</c:v>
                </c:pt>
                <c:pt idx="28">
                  <c:v>19.05</c:v>
                </c:pt>
                <c:pt idx="29">
                  <c:v>19.09</c:v>
                </c:pt>
                <c:pt idx="30">
                  <c:v>19.14</c:v>
                </c:pt>
                <c:pt idx="31">
                  <c:v>19.16</c:v>
                </c:pt>
                <c:pt idx="32">
                  <c:v>19.190000000000001</c:v>
                </c:pt>
                <c:pt idx="33">
                  <c:v>19.23</c:v>
                </c:pt>
                <c:pt idx="34">
                  <c:v>19.260000000000002</c:v>
                </c:pt>
                <c:pt idx="35">
                  <c:v>19.309999999999999</c:v>
                </c:pt>
                <c:pt idx="36">
                  <c:v>19.350000000000001</c:v>
                </c:pt>
                <c:pt idx="37">
                  <c:v>19.399999999999999</c:v>
                </c:pt>
                <c:pt idx="38">
                  <c:v>19.420000000000002</c:v>
                </c:pt>
                <c:pt idx="39">
                  <c:v>19.420000000000002</c:v>
                </c:pt>
                <c:pt idx="40">
                  <c:v>19.47</c:v>
                </c:pt>
                <c:pt idx="41">
                  <c:v>19.52</c:v>
                </c:pt>
                <c:pt idx="42">
                  <c:v>19.559999999999999</c:v>
                </c:pt>
                <c:pt idx="43">
                  <c:v>19.61</c:v>
                </c:pt>
                <c:pt idx="44">
                  <c:v>19.66</c:v>
                </c:pt>
                <c:pt idx="45">
                  <c:v>19.68</c:v>
                </c:pt>
                <c:pt idx="46">
                  <c:v>19.71</c:v>
                </c:pt>
                <c:pt idx="47">
                  <c:v>19.73</c:v>
                </c:pt>
                <c:pt idx="48">
                  <c:v>19.75</c:v>
                </c:pt>
                <c:pt idx="49">
                  <c:v>19.75</c:v>
                </c:pt>
                <c:pt idx="50">
                  <c:v>19.75</c:v>
                </c:pt>
                <c:pt idx="51">
                  <c:v>19.75</c:v>
                </c:pt>
                <c:pt idx="52">
                  <c:v>19.75</c:v>
                </c:pt>
                <c:pt idx="53">
                  <c:v>19.73</c:v>
                </c:pt>
                <c:pt idx="54">
                  <c:v>19.71</c:v>
                </c:pt>
                <c:pt idx="55">
                  <c:v>19.66</c:v>
                </c:pt>
                <c:pt idx="56">
                  <c:v>19.64</c:v>
                </c:pt>
                <c:pt idx="57">
                  <c:v>19.61</c:v>
                </c:pt>
                <c:pt idx="58">
                  <c:v>19.559999999999999</c:v>
                </c:pt>
                <c:pt idx="59">
                  <c:v>19.52</c:v>
                </c:pt>
                <c:pt idx="60">
                  <c:v>19.45</c:v>
                </c:pt>
                <c:pt idx="61">
                  <c:v>19.420000000000002</c:v>
                </c:pt>
                <c:pt idx="62">
                  <c:v>19.190000000000001</c:v>
                </c:pt>
                <c:pt idx="63">
                  <c:v>19</c:v>
                </c:pt>
                <c:pt idx="64">
                  <c:v>18.77</c:v>
                </c:pt>
                <c:pt idx="65">
                  <c:v>18.52</c:v>
                </c:pt>
                <c:pt idx="66">
                  <c:v>17.79</c:v>
                </c:pt>
                <c:pt idx="67">
                  <c:v>17.239999999999998</c:v>
                </c:pt>
                <c:pt idx="68">
                  <c:v>16.98</c:v>
                </c:pt>
                <c:pt idx="69">
                  <c:v>16.14</c:v>
                </c:pt>
                <c:pt idx="70">
                  <c:v>15.91</c:v>
                </c:pt>
                <c:pt idx="71">
                  <c:v>15.79</c:v>
                </c:pt>
                <c:pt idx="72">
                  <c:v>15.75</c:v>
                </c:pt>
                <c:pt idx="73">
                  <c:v>15.75</c:v>
                </c:pt>
                <c:pt idx="74">
                  <c:v>15.75</c:v>
                </c:pt>
                <c:pt idx="75">
                  <c:v>15.71</c:v>
                </c:pt>
                <c:pt idx="76">
                  <c:v>15.69</c:v>
                </c:pt>
                <c:pt idx="77">
                  <c:v>15.69</c:v>
                </c:pt>
                <c:pt idx="78">
                  <c:v>15.69</c:v>
                </c:pt>
                <c:pt idx="79">
                  <c:v>15.69</c:v>
                </c:pt>
                <c:pt idx="80">
                  <c:v>15.66</c:v>
                </c:pt>
                <c:pt idx="81">
                  <c:v>15.69</c:v>
                </c:pt>
                <c:pt idx="82">
                  <c:v>15.71</c:v>
                </c:pt>
                <c:pt idx="83">
                  <c:v>15.73</c:v>
                </c:pt>
                <c:pt idx="84">
                  <c:v>15.75</c:v>
                </c:pt>
                <c:pt idx="85">
                  <c:v>15.77</c:v>
                </c:pt>
                <c:pt idx="86">
                  <c:v>15.79</c:v>
                </c:pt>
                <c:pt idx="87">
                  <c:v>15.83</c:v>
                </c:pt>
                <c:pt idx="88">
                  <c:v>15.87</c:v>
                </c:pt>
                <c:pt idx="89">
                  <c:v>15.89</c:v>
                </c:pt>
                <c:pt idx="90">
                  <c:v>15.89</c:v>
                </c:pt>
                <c:pt idx="91">
                  <c:v>15.89</c:v>
                </c:pt>
                <c:pt idx="92">
                  <c:v>15.87</c:v>
                </c:pt>
                <c:pt idx="93">
                  <c:v>15.83</c:v>
                </c:pt>
                <c:pt idx="94">
                  <c:v>15.77</c:v>
                </c:pt>
                <c:pt idx="95">
                  <c:v>15.71</c:v>
                </c:pt>
                <c:pt idx="96">
                  <c:v>15.54</c:v>
                </c:pt>
                <c:pt idx="97">
                  <c:v>14.97</c:v>
                </c:pt>
                <c:pt idx="98">
                  <c:v>14.93</c:v>
                </c:pt>
                <c:pt idx="99">
                  <c:v>14.5</c:v>
                </c:pt>
                <c:pt idx="100">
                  <c:v>14.22</c:v>
                </c:pt>
                <c:pt idx="101">
                  <c:v>14.18</c:v>
                </c:pt>
                <c:pt idx="102">
                  <c:v>14.18</c:v>
                </c:pt>
                <c:pt idx="103">
                  <c:v>14.18</c:v>
                </c:pt>
                <c:pt idx="104">
                  <c:v>14.18</c:v>
                </c:pt>
                <c:pt idx="105">
                  <c:v>14.18</c:v>
                </c:pt>
                <c:pt idx="106">
                  <c:v>14.11</c:v>
                </c:pt>
                <c:pt idx="107">
                  <c:v>14.13</c:v>
                </c:pt>
                <c:pt idx="108">
                  <c:v>14.14</c:v>
                </c:pt>
                <c:pt idx="109">
                  <c:v>14.18</c:v>
                </c:pt>
                <c:pt idx="110">
                  <c:v>14.22</c:v>
                </c:pt>
                <c:pt idx="111">
                  <c:v>14.24</c:v>
                </c:pt>
                <c:pt idx="112">
                  <c:v>14.26</c:v>
                </c:pt>
                <c:pt idx="113">
                  <c:v>14.29</c:v>
                </c:pt>
                <c:pt idx="114">
                  <c:v>14.3</c:v>
                </c:pt>
                <c:pt idx="115">
                  <c:v>14.32</c:v>
                </c:pt>
                <c:pt idx="116">
                  <c:v>14.34</c:v>
                </c:pt>
                <c:pt idx="117">
                  <c:v>14.3</c:v>
                </c:pt>
                <c:pt idx="118">
                  <c:v>14.32</c:v>
                </c:pt>
                <c:pt idx="119">
                  <c:v>14.34</c:v>
                </c:pt>
                <c:pt idx="120">
                  <c:v>14.36</c:v>
                </c:pt>
                <c:pt idx="121">
                  <c:v>14.4</c:v>
                </c:pt>
                <c:pt idx="122">
                  <c:v>14.44</c:v>
                </c:pt>
                <c:pt idx="123">
                  <c:v>14.48</c:v>
                </c:pt>
                <c:pt idx="124">
                  <c:v>14.5</c:v>
                </c:pt>
                <c:pt idx="125">
                  <c:v>14.54</c:v>
                </c:pt>
                <c:pt idx="126">
                  <c:v>14.55</c:v>
                </c:pt>
                <c:pt idx="127">
                  <c:v>14.59</c:v>
                </c:pt>
                <c:pt idx="128">
                  <c:v>14.61</c:v>
                </c:pt>
                <c:pt idx="129">
                  <c:v>14.65</c:v>
                </c:pt>
                <c:pt idx="130">
                  <c:v>14.67</c:v>
                </c:pt>
                <c:pt idx="131">
                  <c:v>14.69</c:v>
                </c:pt>
                <c:pt idx="132">
                  <c:v>14.73</c:v>
                </c:pt>
                <c:pt idx="133">
                  <c:v>14.75</c:v>
                </c:pt>
                <c:pt idx="134">
                  <c:v>14.77</c:v>
                </c:pt>
                <c:pt idx="135">
                  <c:v>14.81</c:v>
                </c:pt>
                <c:pt idx="136">
                  <c:v>14.85</c:v>
                </c:pt>
                <c:pt idx="137">
                  <c:v>14.89</c:v>
                </c:pt>
                <c:pt idx="138">
                  <c:v>14.93</c:v>
                </c:pt>
                <c:pt idx="139">
                  <c:v>14.99</c:v>
                </c:pt>
                <c:pt idx="140">
                  <c:v>15.05</c:v>
                </c:pt>
                <c:pt idx="141">
                  <c:v>15.11</c:v>
                </c:pt>
                <c:pt idx="142">
                  <c:v>15.15</c:v>
                </c:pt>
                <c:pt idx="143">
                  <c:v>15.17</c:v>
                </c:pt>
                <c:pt idx="144">
                  <c:v>15.19</c:v>
                </c:pt>
                <c:pt idx="145">
                  <c:v>15.21</c:v>
                </c:pt>
                <c:pt idx="146">
                  <c:v>15.26</c:v>
                </c:pt>
                <c:pt idx="147">
                  <c:v>15.28</c:v>
                </c:pt>
                <c:pt idx="148">
                  <c:v>15.3</c:v>
                </c:pt>
                <c:pt idx="149">
                  <c:v>15.34</c:v>
                </c:pt>
                <c:pt idx="150">
                  <c:v>15.38</c:v>
                </c:pt>
                <c:pt idx="151">
                  <c:v>15.4</c:v>
                </c:pt>
                <c:pt idx="152">
                  <c:v>15.44</c:v>
                </c:pt>
                <c:pt idx="153">
                  <c:v>15.46</c:v>
                </c:pt>
                <c:pt idx="154">
                  <c:v>15.5</c:v>
                </c:pt>
                <c:pt idx="155">
                  <c:v>15.52</c:v>
                </c:pt>
                <c:pt idx="156">
                  <c:v>15.52</c:v>
                </c:pt>
                <c:pt idx="157">
                  <c:v>15.54</c:v>
                </c:pt>
                <c:pt idx="158">
                  <c:v>15.56</c:v>
                </c:pt>
                <c:pt idx="159">
                  <c:v>15.6</c:v>
                </c:pt>
                <c:pt idx="160">
                  <c:v>15.62</c:v>
                </c:pt>
                <c:pt idx="161">
                  <c:v>15.64</c:v>
                </c:pt>
                <c:pt idx="162">
                  <c:v>15.69</c:v>
                </c:pt>
                <c:pt idx="163">
                  <c:v>15.73</c:v>
                </c:pt>
                <c:pt idx="164">
                  <c:v>15.75</c:v>
                </c:pt>
                <c:pt idx="165">
                  <c:v>15.77</c:v>
                </c:pt>
                <c:pt idx="166">
                  <c:v>15.79</c:v>
                </c:pt>
                <c:pt idx="167">
                  <c:v>15.81</c:v>
                </c:pt>
                <c:pt idx="168">
                  <c:v>15.85</c:v>
                </c:pt>
                <c:pt idx="169">
                  <c:v>15.89</c:v>
                </c:pt>
                <c:pt idx="170">
                  <c:v>15.91</c:v>
                </c:pt>
                <c:pt idx="171">
                  <c:v>15.93</c:v>
                </c:pt>
                <c:pt idx="172">
                  <c:v>15.96</c:v>
                </c:pt>
                <c:pt idx="173">
                  <c:v>15.98</c:v>
                </c:pt>
                <c:pt idx="174">
                  <c:v>16</c:v>
                </c:pt>
                <c:pt idx="175">
                  <c:v>16.02</c:v>
                </c:pt>
                <c:pt idx="176">
                  <c:v>16.04</c:v>
                </c:pt>
                <c:pt idx="177">
                  <c:v>16.079999999999998</c:v>
                </c:pt>
                <c:pt idx="178">
                  <c:v>16.12</c:v>
                </c:pt>
                <c:pt idx="179">
                  <c:v>16.14</c:v>
                </c:pt>
                <c:pt idx="180">
                  <c:v>16.170000000000002</c:v>
                </c:pt>
                <c:pt idx="181">
                  <c:v>16.190000000000001</c:v>
                </c:pt>
                <c:pt idx="182">
                  <c:v>16.21</c:v>
                </c:pt>
                <c:pt idx="183">
                  <c:v>16.23</c:v>
                </c:pt>
                <c:pt idx="184">
                  <c:v>16.27</c:v>
                </c:pt>
                <c:pt idx="185">
                  <c:v>16.29</c:v>
                </c:pt>
                <c:pt idx="186">
                  <c:v>16.329999999999998</c:v>
                </c:pt>
                <c:pt idx="187">
                  <c:v>16.36</c:v>
                </c:pt>
                <c:pt idx="188">
                  <c:v>16.38</c:v>
                </c:pt>
                <c:pt idx="189">
                  <c:v>16.399999999999999</c:v>
                </c:pt>
                <c:pt idx="190">
                  <c:v>16.420000000000002</c:v>
                </c:pt>
                <c:pt idx="191">
                  <c:v>16.420000000000002</c:v>
                </c:pt>
                <c:pt idx="192">
                  <c:v>16.440000000000001</c:v>
                </c:pt>
                <c:pt idx="193">
                  <c:v>16.46</c:v>
                </c:pt>
                <c:pt idx="194">
                  <c:v>16.5</c:v>
                </c:pt>
                <c:pt idx="195">
                  <c:v>16.53</c:v>
                </c:pt>
                <c:pt idx="196">
                  <c:v>16.55</c:v>
                </c:pt>
                <c:pt idx="197">
                  <c:v>16.57</c:v>
                </c:pt>
                <c:pt idx="198">
                  <c:v>16.55</c:v>
                </c:pt>
                <c:pt idx="199">
                  <c:v>16.61</c:v>
                </c:pt>
                <c:pt idx="200">
                  <c:v>16.63</c:v>
                </c:pt>
                <c:pt idx="201">
                  <c:v>16.649999999999999</c:v>
                </c:pt>
                <c:pt idx="202">
                  <c:v>16.7</c:v>
                </c:pt>
                <c:pt idx="203">
                  <c:v>16.72</c:v>
                </c:pt>
                <c:pt idx="204">
                  <c:v>16.739999999999998</c:v>
                </c:pt>
                <c:pt idx="205">
                  <c:v>16.760000000000002</c:v>
                </c:pt>
                <c:pt idx="206">
                  <c:v>16.8</c:v>
                </c:pt>
                <c:pt idx="207">
                  <c:v>16.829999999999998</c:v>
                </c:pt>
                <c:pt idx="208">
                  <c:v>16.87</c:v>
                </c:pt>
                <c:pt idx="209">
                  <c:v>16.89</c:v>
                </c:pt>
                <c:pt idx="210">
                  <c:v>16.91</c:v>
                </c:pt>
                <c:pt idx="211">
                  <c:v>16.91</c:v>
                </c:pt>
                <c:pt idx="212">
                  <c:v>16.93</c:v>
                </c:pt>
                <c:pt idx="213">
                  <c:v>16.96</c:v>
                </c:pt>
                <c:pt idx="214">
                  <c:v>16.98</c:v>
                </c:pt>
                <c:pt idx="215">
                  <c:v>17</c:v>
                </c:pt>
                <c:pt idx="216">
                  <c:v>17.04</c:v>
                </c:pt>
                <c:pt idx="217">
                  <c:v>17.75</c:v>
                </c:pt>
                <c:pt idx="218">
                  <c:v>17.13</c:v>
                </c:pt>
                <c:pt idx="219">
                  <c:v>17.170000000000002</c:v>
                </c:pt>
                <c:pt idx="220">
                  <c:v>17.2</c:v>
                </c:pt>
                <c:pt idx="221">
                  <c:v>17.239999999999998</c:v>
                </c:pt>
                <c:pt idx="222">
                  <c:v>17.260000000000002</c:v>
                </c:pt>
                <c:pt idx="223">
                  <c:v>17.309999999999999</c:v>
                </c:pt>
                <c:pt idx="224">
                  <c:v>17.329999999999998</c:v>
                </c:pt>
                <c:pt idx="225">
                  <c:v>17.37</c:v>
                </c:pt>
                <c:pt idx="226">
                  <c:v>17.39</c:v>
                </c:pt>
                <c:pt idx="227">
                  <c:v>17.420000000000002</c:v>
                </c:pt>
                <c:pt idx="228">
                  <c:v>17.46</c:v>
                </c:pt>
                <c:pt idx="229">
                  <c:v>17.48</c:v>
                </c:pt>
                <c:pt idx="230">
                  <c:v>17.5</c:v>
                </c:pt>
                <c:pt idx="231">
                  <c:v>17.53</c:v>
                </c:pt>
                <c:pt idx="232">
                  <c:v>17.59</c:v>
                </c:pt>
                <c:pt idx="233">
                  <c:v>17.61</c:v>
                </c:pt>
                <c:pt idx="234">
                  <c:v>17.66</c:v>
                </c:pt>
                <c:pt idx="235">
                  <c:v>17.68</c:v>
                </c:pt>
                <c:pt idx="236">
                  <c:v>17.73</c:v>
                </c:pt>
                <c:pt idx="237">
                  <c:v>17.75</c:v>
                </c:pt>
                <c:pt idx="238">
                  <c:v>17.75</c:v>
                </c:pt>
                <c:pt idx="239">
                  <c:v>17.77</c:v>
                </c:pt>
                <c:pt idx="240">
                  <c:v>17.79</c:v>
                </c:pt>
                <c:pt idx="241">
                  <c:v>17.82</c:v>
                </c:pt>
                <c:pt idx="242">
                  <c:v>17.86</c:v>
                </c:pt>
                <c:pt idx="243">
                  <c:v>17.93</c:v>
                </c:pt>
                <c:pt idx="244">
                  <c:v>17.97</c:v>
                </c:pt>
                <c:pt idx="245">
                  <c:v>17.989999999999998</c:v>
                </c:pt>
                <c:pt idx="246">
                  <c:v>18.02</c:v>
                </c:pt>
                <c:pt idx="247">
                  <c:v>18.04</c:v>
                </c:pt>
                <c:pt idx="248">
                  <c:v>18.079999999999998</c:v>
                </c:pt>
                <c:pt idx="249">
                  <c:v>18.11</c:v>
                </c:pt>
                <c:pt idx="250">
                  <c:v>18.13</c:v>
                </c:pt>
                <c:pt idx="251">
                  <c:v>18.149999999999999</c:v>
                </c:pt>
                <c:pt idx="252">
                  <c:v>18.18</c:v>
                </c:pt>
                <c:pt idx="253">
                  <c:v>18.22</c:v>
                </c:pt>
                <c:pt idx="254">
                  <c:v>18.239999999999998</c:v>
                </c:pt>
                <c:pt idx="255">
                  <c:v>18.27</c:v>
                </c:pt>
                <c:pt idx="256">
                  <c:v>18.27</c:v>
                </c:pt>
                <c:pt idx="257">
                  <c:v>18.29</c:v>
                </c:pt>
                <c:pt idx="258">
                  <c:v>18.309999999999999</c:v>
                </c:pt>
                <c:pt idx="259">
                  <c:v>18.36</c:v>
                </c:pt>
                <c:pt idx="260">
                  <c:v>18.38</c:v>
                </c:pt>
                <c:pt idx="261">
                  <c:v>18.399999999999999</c:v>
                </c:pt>
                <c:pt idx="262">
                  <c:v>18.43</c:v>
                </c:pt>
                <c:pt idx="263">
                  <c:v>18.45</c:v>
                </c:pt>
                <c:pt idx="264">
                  <c:v>18.47</c:v>
                </c:pt>
                <c:pt idx="265">
                  <c:v>18.52</c:v>
                </c:pt>
                <c:pt idx="266">
                  <c:v>18.54</c:v>
                </c:pt>
                <c:pt idx="267">
                  <c:v>18.559999999999999</c:v>
                </c:pt>
                <c:pt idx="268">
                  <c:v>18.61</c:v>
                </c:pt>
                <c:pt idx="269">
                  <c:v>18.63</c:v>
                </c:pt>
                <c:pt idx="270">
                  <c:v>18.68</c:v>
                </c:pt>
                <c:pt idx="271">
                  <c:v>18.68</c:v>
                </c:pt>
                <c:pt idx="272">
                  <c:v>18.7</c:v>
                </c:pt>
                <c:pt idx="273">
                  <c:v>18.75</c:v>
                </c:pt>
                <c:pt idx="274">
                  <c:v>18.77</c:v>
                </c:pt>
                <c:pt idx="275">
                  <c:v>18.79</c:v>
                </c:pt>
                <c:pt idx="276">
                  <c:v>18.82</c:v>
                </c:pt>
                <c:pt idx="277">
                  <c:v>18.84</c:v>
                </c:pt>
                <c:pt idx="278">
                  <c:v>18.89</c:v>
                </c:pt>
                <c:pt idx="279">
                  <c:v>18.91</c:v>
                </c:pt>
                <c:pt idx="280">
                  <c:v>18.91</c:v>
                </c:pt>
                <c:pt idx="281">
                  <c:v>18.93</c:v>
                </c:pt>
                <c:pt idx="282">
                  <c:v>18.93</c:v>
                </c:pt>
                <c:pt idx="283">
                  <c:v>18.95</c:v>
                </c:pt>
                <c:pt idx="284">
                  <c:v>18.98</c:v>
                </c:pt>
                <c:pt idx="285">
                  <c:v>18.98</c:v>
                </c:pt>
                <c:pt idx="286">
                  <c:v>18.98</c:v>
                </c:pt>
                <c:pt idx="287">
                  <c:v>18.98</c:v>
                </c:pt>
                <c:pt idx="288">
                  <c:v>19</c:v>
                </c:pt>
                <c:pt idx="289">
                  <c:v>19.02</c:v>
                </c:pt>
                <c:pt idx="290">
                  <c:v>19.05</c:v>
                </c:pt>
                <c:pt idx="291">
                  <c:v>19.07</c:v>
                </c:pt>
                <c:pt idx="292">
                  <c:v>19.07</c:v>
                </c:pt>
                <c:pt idx="293">
                  <c:v>19.09</c:v>
                </c:pt>
                <c:pt idx="294">
                  <c:v>19.12</c:v>
                </c:pt>
                <c:pt idx="295">
                  <c:v>19.14</c:v>
                </c:pt>
                <c:pt idx="296">
                  <c:v>19.190000000000001</c:v>
                </c:pt>
                <c:pt idx="297">
                  <c:v>19.21</c:v>
                </c:pt>
                <c:pt idx="298">
                  <c:v>19.21</c:v>
                </c:pt>
                <c:pt idx="299">
                  <c:v>19.23</c:v>
                </c:pt>
                <c:pt idx="300">
                  <c:v>19.23</c:v>
                </c:pt>
                <c:pt idx="301">
                  <c:v>19.23</c:v>
                </c:pt>
                <c:pt idx="302">
                  <c:v>19.260000000000002</c:v>
                </c:pt>
                <c:pt idx="303">
                  <c:v>19.260000000000002</c:v>
                </c:pt>
                <c:pt idx="304">
                  <c:v>19.28</c:v>
                </c:pt>
                <c:pt idx="305">
                  <c:v>19.28</c:v>
                </c:pt>
                <c:pt idx="306">
                  <c:v>19.329999999999998</c:v>
                </c:pt>
                <c:pt idx="307">
                  <c:v>19.38</c:v>
                </c:pt>
                <c:pt idx="308">
                  <c:v>19.48</c:v>
                </c:pt>
                <c:pt idx="309">
                  <c:v>19.45</c:v>
                </c:pt>
                <c:pt idx="310">
                  <c:v>19.45</c:v>
                </c:pt>
                <c:pt idx="311">
                  <c:v>19.47</c:v>
                </c:pt>
                <c:pt idx="312">
                  <c:v>19.489999999999998</c:v>
                </c:pt>
                <c:pt idx="313">
                  <c:v>19.489999999999998</c:v>
                </c:pt>
                <c:pt idx="314">
                  <c:v>19.489999999999998</c:v>
                </c:pt>
                <c:pt idx="315">
                  <c:v>19.489999999999998</c:v>
                </c:pt>
                <c:pt idx="316">
                  <c:v>19.489999999999998</c:v>
                </c:pt>
                <c:pt idx="317">
                  <c:v>19.489999999999998</c:v>
                </c:pt>
                <c:pt idx="318">
                  <c:v>19.47</c:v>
                </c:pt>
                <c:pt idx="319">
                  <c:v>19.45</c:v>
                </c:pt>
                <c:pt idx="320">
                  <c:v>19.399999999999999</c:v>
                </c:pt>
                <c:pt idx="321">
                  <c:v>19.399999999999999</c:v>
                </c:pt>
                <c:pt idx="322">
                  <c:v>19.48</c:v>
                </c:pt>
                <c:pt idx="323">
                  <c:v>19.48</c:v>
                </c:pt>
                <c:pt idx="324">
                  <c:v>19.45</c:v>
                </c:pt>
                <c:pt idx="325">
                  <c:v>19.47</c:v>
                </c:pt>
                <c:pt idx="326">
                  <c:v>19.489999999999998</c:v>
                </c:pt>
                <c:pt idx="327">
                  <c:v>19.52</c:v>
                </c:pt>
                <c:pt idx="328">
                  <c:v>19.54</c:v>
                </c:pt>
                <c:pt idx="329">
                  <c:v>19.559999999999999</c:v>
                </c:pt>
                <c:pt idx="330">
                  <c:v>19.59</c:v>
                </c:pt>
                <c:pt idx="331">
                  <c:v>19.61</c:v>
                </c:pt>
                <c:pt idx="332">
                  <c:v>19.64</c:v>
                </c:pt>
                <c:pt idx="333">
                  <c:v>19.66</c:v>
                </c:pt>
                <c:pt idx="334">
                  <c:v>19.71</c:v>
                </c:pt>
                <c:pt idx="335">
                  <c:v>19.73</c:v>
                </c:pt>
                <c:pt idx="336">
                  <c:v>19.75</c:v>
                </c:pt>
                <c:pt idx="337">
                  <c:v>19.78</c:v>
                </c:pt>
                <c:pt idx="338">
                  <c:v>19.8</c:v>
                </c:pt>
                <c:pt idx="339">
                  <c:v>19.829999999999998</c:v>
                </c:pt>
                <c:pt idx="340">
                  <c:v>19.850000000000001</c:v>
                </c:pt>
                <c:pt idx="341">
                  <c:v>19.87</c:v>
                </c:pt>
                <c:pt idx="342">
                  <c:v>19.899999999999999</c:v>
                </c:pt>
                <c:pt idx="343">
                  <c:v>19.920000000000002</c:v>
                </c:pt>
                <c:pt idx="344">
                  <c:v>19.95</c:v>
                </c:pt>
                <c:pt idx="345">
                  <c:v>19.97</c:v>
                </c:pt>
                <c:pt idx="346">
                  <c:v>19.989999999999998</c:v>
                </c:pt>
                <c:pt idx="347">
                  <c:v>20.04</c:v>
                </c:pt>
                <c:pt idx="348">
                  <c:v>20.09</c:v>
                </c:pt>
                <c:pt idx="349">
                  <c:v>20.11</c:v>
                </c:pt>
                <c:pt idx="350">
                  <c:v>20.14</c:v>
                </c:pt>
                <c:pt idx="351">
                  <c:v>20.190000000000001</c:v>
                </c:pt>
                <c:pt idx="352">
                  <c:v>20.190000000000001</c:v>
                </c:pt>
                <c:pt idx="353">
                  <c:v>20.190000000000001</c:v>
                </c:pt>
                <c:pt idx="354">
                  <c:v>20.190000000000001</c:v>
                </c:pt>
                <c:pt idx="355">
                  <c:v>20.190000000000001</c:v>
                </c:pt>
                <c:pt idx="356">
                  <c:v>20.190000000000001</c:v>
                </c:pt>
                <c:pt idx="357">
                  <c:v>20.16</c:v>
                </c:pt>
                <c:pt idx="358">
                  <c:v>20.14</c:v>
                </c:pt>
                <c:pt idx="359">
                  <c:v>19.899999999999999</c:v>
                </c:pt>
                <c:pt idx="360">
                  <c:v>19.989999999999998</c:v>
                </c:pt>
                <c:pt idx="361">
                  <c:v>20.02</c:v>
                </c:pt>
                <c:pt idx="362">
                  <c:v>20.04</c:v>
                </c:pt>
                <c:pt idx="363">
                  <c:v>20.09</c:v>
                </c:pt>
                <c:pt idx="364">
                  <c:v>20.11</c:v>
                </c:pt>
                <c:pt idx="365">
                  <c:v>20.14</c:v>
                </c:pt>
                <c:pt idx="366">
                  <c:v>20.14</c:v>
                </c:pt>
                <c:pt idx="367">
                  <c:v>20.16</c:v>
                </c:pt>
                <c:pt idx="368">
                  <c:v>20.16</c:v>
                </c:pt>
                <c:pt idx="369">
                  <c:v>20.16</c:v>
                </c:pt>
                <c:pt idx="370">
                  <c:v>20.16</c:v>
                </c:pt>
                <c:pt idx="371">
                  <c:v>20.16</c:v>
                </c:pt>
                <c:pt idx="372">
                  <c:v>20.16</c:v>
                </c:pt>
                <c:pt idx="373">
                  <c:v>20.190000000000001</c:v>
                </c:pt>
                <c:pt idx="374">
                  <c:v>20.23</c:v>
                </c:pt>
                <c:pt idx="375">
                  <c:v>20.28</c:v>
                </c:pt>
                <c:pt idx="376">
                  <c:v>20.28</c:v>
                </c:pt>
                <c:pt idx="377">
                  <c:v>20.329999999999998</c:v>
                </c:pt>
                <c:pt idx="378">
                  <c:v>20.329999999999998</c:v>
                </c:pt>
                <c:pt idx="379">
                  <c:v>20.38</c:v>
                </c:pt>
                <c:pt idx="380">
                  <c:v>20.38</c:v>
                </c:pt>
                <c:pt idx="381">
                  <c:v>20.43</c:v>
                </c:pt>
                <c:pt idx="382">
                  <c:v>20.43</c:v>
                </c:pt>
                <c:pt idx="383">
                  <c:v>20.48</c:v>
                </c:pt>
                <c:pt idx="384">
                  <c:v>20.48</c:v>
                </c:pt>
                <c:pt idx="385">
                  <c:v>20.5</c:v>
                </c:pt>
                <c:pt idx="386">
                  <c:v>20.52</c:v>
                </c:pt>
                <c:pt idx="387">
                  <c:v>20.55</c:v>
                </c:pt>
                <c:pt idx="388">
                  <c:v>20.55</c:v>
                </c:pt>
                <c:pt idx="389">
                  <c:v>20.57</c:v>
                </c:pt>
                <c:pt idx="390">
                  <c:v>20.62</c:v>
                </c:pt>
                <c:pt idx="391">
                  <c:v>20.65</c:v>
                </c:pt>
                <c:pt idx="392">
                  <c:v>20.65</c:v>
                </c:pt>
                <c:pt idx="393">
                  <c:v>20.67</c:v>
                </c:pt>
                <c:pt idx="394">
                  <c:v>20.67</c:v>
                </c:pt>
                <c:pt idx="395">
                  <c:v>20.67</c:v>
                </c:pt>
                <c:pt idx="396">
                  <c:v>20.67</c:v>
                </c:pt>
                <c:pt idx="397">
                  <c:v>20.7</c:v>
                </c:pt>
                <c:pt idx="398">
                  <c:v>20.7</c:v>
                </c:pt>
                <c:pt idx="399">
                  <c:v>20.7</c:v>
                </c:pt>
                <c:pt idx="400">
                  <c:v>20.7</c:v>
                </c:pt>
                <c:pt idx="401">
                  <c:v>20.7</c:v>
                </c:pt>
                <c:pt idx="402">
                  <c:v>20.7</c:v>
                </c:pt>
                <c:pt idx="403">
                  <c:v>20.67</c:v>
                </c:pt>
                <c:pt idx="404">
                  <c:v>20.67</c:v>
                </c:pt>
                <c:pt idx="405">
                  <c:v>20.67</c:v>
                </c:pt>
                <c:pt idx="406">
                  <c:v>20.65</c:v>
                </c:pt>
                <c:pt idx="407">
                  <c:v>20.62</c:v>
                </c:pt>
                <c:pt idx="408">
                  <c:v>20.6</c:v>
                </c:pt>
                <c:pt idx="409">
                  <c:v>20.57</c:v>
                </c:pt>
                <c:pt idx="410">
                  <c:v>20.55</c:v>
                </c:pt>
                <c:pt idx="411">
                  <c:v>20.52</c:v>
                </c:pt>
                <c:pt idx="412">
                  <c:v>20.5</c:v>
                </c:pt>
                <c:pt idx="413">
                  <c:v>20.43</c:v>
                </c:pt>
                <c:pt idx="414">
                  <c:v>20.350000000000001</c:v>
                </c:pt>
                <c:pt idx="415">
                  <c:v>20.260000000000002</c:v>
                </c:pt>
                <c:pt idx="416">
                  <c:v>20.11</c:v>
                </c:pt>
                <c:pt idx="417">
                  <c:v>19.97</c:v>
                </c:pt>
                <c:pt idx="418">
                  <c:v>19.78</c:v>
                </c:pt>
                <c:pt idx="419">
                  <c:v>19.47</c:v>
                </c:pt>
                <c:pt idx="420">
                  <c:v>19.09</c:v>
                </c:pt>
                <c:pt idx="421">
                  <c:v>18.45</c:v>
                </c:pt>
                <c:pt idx="422">
                  <c:v>17.309999999999999</c:v>
                </c:pt>
                <c:pt idx="423">
                  <c:v>16.8</c:v>
                </c:pt>
                <c:pt idx="424">
                  <c:v>16.440000000000001</c:v>
                </c:pt>
                <c:pt idx="425">
                  <c:v>15.71</c:v>
                </c:pt>
                <c:pt idx="426">
                  <c:v>14.4</c:v>
                </c:pt>
                <c:pt idx="427">
                  <c:v>13.07</c:v>
                </c:pt>
                <c:pt idx="428">
                  <c:v>11.83</c:v>
                </c:pt>
                <c:pt idx="429">
                  <c:v>11.17</c:v>
                </c:pt>
                <c:pt idx="430">
                  <c:v>10.68</c:v>
                </c:pt>
                <c:pt idx="431">
                  <c:v>10.37</c:v>
                </c:pt>
                <c:pt idx="432">
                  <c:v>10.199999999999999</c:v>
                </c:pt>
                <c:pt idx="433">
                  <c:v>10.119999999999999</c:v>
                </c:pt>
                <c:pt idx="434">
                  <c:v>10.06</c:v>
                </c:pt>
                <c:pt idx="435">
                  <c:v>9.8800000000000008</c:v>
                </c:pt>
                <c:pt idx="436">
                  <c:v>9.8800000000000008</c:v>
                </c:pt>
                <c:pt idx="437">
                  <c:v>9.86</c:v>
                </c:pt>
                <c:pt idx="438">
                  <c:v>9.85</c:v>
                </c:pt>
                <c:pt idx="439">
                  <c:v>9.85</c:v>
                </c:pt>
                <c:pt idx="440">
                  <c:v>9.85</c:v>
                </c:pt>
                <c:pt idx="441">
                  <c:v>9.85</c:v>
                </c:pt>
                <c:pt idx="442">
                  <c:v>9.8000000000000007</c:v>
                </c:pt>
                <c:pt idx="443">
                  <c:v>9.76</c:v>
                </c:pt>
                <c:pt idx="444">
                  <c:v>9.6999999999999993</c:v>
                </c:pt>
                <c:pt idx="445">
                  <c:v>9.67</c:v>
                </c:pt>
                <c:pt idx="446">
                  <c:v>9.67</c:v>
                </c:pt>
                <c:pt idx="447">
                  <c:v>9.6199999999999992</c:v>
                </c:pt>
                <c:pt idx="448">
                  <c:v>9.64</c:v>
                </c:pt>
                <c:pt idx="449">
                  <c:v>9.64</c:v>
                </c:pt>
                <c:pt idx="450">
                  <c:v>9.64</c:v>
                </c:pt>
                <c:pt idx="451">
                  <c:v>9.59</c:v>
                </c:pt>
                <c:pt idx="452">
                  <c:v>9.5500000000000007</c:v>
                </c:pt>
                <c:pt idx="453">
                  <c:v>9.4499999999999993</c:v>
                </c:pt>
                <c:pt idx="454">
                  <c:v>9.43</c:v>
                </c:pt>
                <c:pt idx="455">
                  <c:v>9.39</c:v>
                </c:pt>
                <c:pt idx="456">
                  <c:v>9.3699999999999992</c:v>
                </c:pt>
                <c:pt idx="457">
                  <c:v>9.36</c:v>
                </c:pt>
                <c:pt idx="458">
                  <c:v>9.39</c:v>
                </c:pt>
                <c:pt idx="459">
                  <c:v>9.39</c:v>
                </c:pt>
                <c:pt idx="460">
                  <c:v>9.4</c:v>
                </c:pt>
                <c:pt idx="461">
                  <c:v>9.4</c:v>
                </c:pt>
                <c:pt idx="462">
                  <c:v>9.42</c:v>
                </c:pt>
                <c:pt idx="463">
                  <c:v>9.42</c:v>
                </c:pt>
                <c:pt idx="464">
                  <c:v>9.43</c:v>
                </c:pt>
                <c:pt idx="465">
                  <c:v>9.43</c:v>
                </c:pt>
                <c:pt idx="466">
                  <c:v>9.4499999999999993</c:v>
                </c:pt>
                <c:pt idx="467">
                  <c:v>9.4499999999999993</c:v>
                </c:pt>
                <c:pt idx="468">
                  <c:v>9.4499999999999993</c:v>
                </c:pt>
                <c:pt idx="469">
                  <c:v>9.4499999999999993</c:v>
                </c:pt>
                <c:pt idx="470">
                  <c:v>9.4499999999999993</c:v>
                </c:pt>
                <c:pt idx="471">
                  <c:v>9.4499999999999993</c:v>
                </c:pt>
                <c:pt idx="472">
                  <c:v>9.43</c:v>
                </c:pt>
                <c:pt idx="473">
                  <c:v>9.43</c:v>
                </c:pt>
                <c:pt idx="474">
                  <c:v>9.43</c:v>
                </c:pt>
                <c:pt idx="475">
                  <c:v>9.42</c:v>
                </c:pt>
                <c:pt idx="476">
                  <c:v>9.43</c:v>
                </c:pt>
                <c:pt idx="477">
                  <c:v>9.4499999999999993</c:v>
                </c:pt>
                <c:pt idx="478">
                  <c:v>9.4499999999999993</c:v>
                </c:pt>
                <c:pt idx="479">
                  <c:v>9.4600000000000009</c:v>
                </c:pt>
                <c:pt idx="480">
                  <c:v>9.4600000000000009</c:v>
                </c:pt>
                <c:pt idx="481">
                  <c:v>9.4700000000000006</c:v>
                </c:pt>
                <c:pt idx="482">
                  <c:v>9.4700000000000006</c:v>
                </c:pt>
                <c:pt idx="483">
                  <c:v>9.4700000000000006</c:v>
                </c:pt>
                <c:pt idx="484">
                  <c:v>9.49</c:v>
                </c:pt>
                <c:pt idx="485">
                  <c:v>9.49</c:v>
                </c:pt>
                <c:pt idx="486">
                  <c:v>9.49</c:v>
                </c:pt>
                <c:pt idx="487">
                  <c:v>9.5</c:v>
                </c:pt>
                <c:pt idx="488">
                  <c:v>9.5</c:v>
                </c:pt>
                <c:pt idx="489">
                  <c:v>9.5</c:v>
                </c:pt>
                <c:pt idx="490">
                  <c:v>9.49</c:v>
                </c:pt>
                <c:pt idx="491">
                  <c:v>9.4600000000000009</c:v>
                </c:pt>
                <c:pt idx="492">
                  <c:v>9.4600000000000009</c:v>
                </c:pt>
                <c:pt idx="493">
                  <c:v>9.4600000000000009</c:v>
                </c:pt>
                <c:pt idx="494">
                  <c:v>9.4600000000000009</c:v>
                </c:pt>
                <c:pt idx="495">
                  <c:v>9.4700000000000006</c:v>
                </c:pt>
                <c:pt idx="496">
                  <c:v>9.4700000000000006</c:v>
                </c:pt>
                <c:pt idx="497">
                  <c:v>9.49</c:v>
                </c:pt>
                <c:pt idx="498">
                  <c:v>9.49</c:v>
                </c:pt>
                <c:pt idx="499">
                  <c:v>9.49</c:v>
                </c:pt>
                <c:pt idx="500">
                  <c:v>9.5</c:v>
                </c:pt>
                <c:pt idx="501">
                  <c:v>9.52</c:v>
                </c:pt>
                <c:pt idx="502">
                  <c:v>9.52</c:v>
                </c:pt>
                <c:pt idx="503">
                  <c:v>9.52</c:v>
                </c:pt>
                <c:pt idx="504">
                  <c:v>9.5500000000000007</c:v>
                </c:pt>
                <c:pt idx="505">
                  <c:v>9.5500000000000007</c:v>
                </c:pt>
                <c:pt idx="506">
                  <c:v>9.56</c:v>
                </c:pt>
                <c:pt idx="507">
                  <c:v>9.56</c:v>
                </c:pt>
                <c:pt idx="508">
                  <c:v>9.58</c:v>
                </c:pt>
                <c:pt idx="509">
                  <c:v>9.58</c:v>
                </c:pt>
                <c:pt idx="510">
                  <c:v>9.59</c:v>
                </c:pt>
                <c:pt idx="511">
                  <c:v>9.59</c:v>
                </c:pt>
                <c:pt idx="512">
                  <c:v>9.59</c:v>
                </c:pt>
                <c:pt idx="513">
                  <c:v>9.61</c:v>
                </c:pt>
                <c:pt idx="514">
                  <c:v>9.6199999999999992</c:v>
                </c:pt>
                <c:pt idx="515">
                  <c:v>9.64</c:v>
                </c:pt>
                <c:pt idx="516">
                  <c:v>9.65</c:v>
                </c:pt>
                <c:pt idx="517">
                  <c:v>9.65</c:v>
                </c:pt>
                <c:pt idx="518">
                  <c:v>9.65</c:v>
                </c:pt>
                <c:pt idx="519">
                  <c:v>9.65</c:v>
                </c:pt>
                <c:pt idx="520">
                  <c:v>9.67</c:v>
                </c:pt>
                <c:pt idx="521">
                  <c:v>9.67</c:v>
                </c:pt>
                <c:pt idx="522">
                  <c:v>9.67</c:v>
                </c:pt>
                <c:pt idx="523">
                  <c:v>9.67</c:v>
                </c:pt>
                <c:pt idx="524">
                  <c:v>9.67</c:v>
                </c:pt>
                <c:pt idx="525">
                  <c:v>9.67</c:v>
                </c:pt>
                <c:pt idx="526">
                  <c:v>9.67</c:v>
                </c:pt>
                <c:pt idx="527">
                  <c:v>9.67</c:v>
                </c:pt>
                <c:pt idx="528">
                  <c:v>9.68</c:v>
                </c:pt>
                <c:pt idx="529">
                  <c:v>9.68</c:v>
                </c:pt>
                <c:pt idx="530">
                  <c:v>9.6999999999999993</c:v>
                </c:pt>
                <c:pt idx="531">
                  <c:v>9.6999999999999993</c:v>
                </c:pt>
                <c:pt idx="532">
                  <c:v>9.6999999999999993</c:v>
                </c:pt>
                <c:pt idx="533">
                  <c:v>9.6999999999999993</c:v>
                </c:pt>
                <c:pt idx="534">
                  <c:v>9.6999999999999993</c:v>
                </c:pt>
                <c:pt idx="535">
                  <c:v>9.6999999999999993</c:v>
                </c:pt>
                <c:pt idx="536">
                  <c:v>9.6999999999999993</c:v>
                </c:pt>
                <c:pt idx="537">
                  <c:v>9.6999999999999993</c:v>
                </c:pt>
                <c:pt idx="538">
                  <c:v>9.6999999999999993</c:v>
                </c:pt>
                <c:pt idx="539">
                  <c:v>9.6999999999999993</c:v>
                </c:pt>
                <c:pt idx="540">
                  <c:v>9.6999999999999993</c:v>
                </c:pt>
                <c:pt idx="541">
                  <c:v>9.73</c:v>
                </c:pt>
                <c:pt idx="542">
                  <c:v>9.73</c:v>
                </c:pt>
                <c:pt idx="543">
                  <c:v>9.73</c:v>
                </c:pt>
                <c:pt idx="544">
                  <c:v>9.73</c:v>
                </c:pt>
                <c:pt idx="545">
                  <c:v>9.73</c:v>
                </c:pt>
                <c:pt idx="546">
                  <c:v>9.73</c:v>
                </c:pt>
                <c:pt idx="547">
                  <c:v>9.73</c:v>
                </c:pt>
                <c:pt idx="548">
                  <c:v>9.75</c:v>
                </c:pt>
                <c:pt idx="549">
                  <c:v>9.75</c:v>
                </c:pt>
                <c:pt idx="550">
                  <c:v>9.75</c:v>
                </c:pt>
                <c:pt idx="551">
                  <c:v>9.75</c:v>
                </c:pt>
                <c:pt idx="552">
                  <c:v>9.76</c:v>
                </c:pt>
                <c:pt idx="553">
                  <c:v>9.76</c:v>
                </c:pt>
                <c:pt idx="554">
                  <c:v>9.76</c:v>
                </c:pt>
                <c:pt idx="555">
                  <c:v>9.76</c:v>
                </c:pt>
                <c:pt idx="556">
                  <c:v>9.77</c:v>
                </c:pt>
                <c:pt idx="557">
                  <c:v>9.7899999999999991</c:v>
                </c:pt>
                <c:pt idx="558">
                  <c:v>9.8000000000000007</c:v>
                </c:pt>
                <c:pt idx="559">
                  <c:v>9.82</c:v>
                </c:pt>
                <c:pt idx="560">
                  <c:v>9.83</c:v>
                </c:pt>
                <c:pt idx="561">
                  <c:v>9.83</c:v>
                </c:pt>
                <c:pt idx="562">
                  <c:v>9.85</c:v>
                </c:pt>
                <c:pt idx="563">
                  <c:v>9.85</c:v>
                </c:pt>
                <c:pt idx="564">
                  <c:v>9.86</c:v>
                </c:pt>
                <c:pt idx="565">
                  <c:v>9.86</c:v>
                </c:pt>
                <c:pt idx="566">
                  <c:v>9.8800000000000008</c:v>
                </c:pt>
                <c:pt idx="567">
                  <c:v>9.8800000000000008</c:v>
                </c:pt>
                <c:pt idx="568">
                  <c:v>9.8800000000000008</c:v>
                </c:pt>
                <c:pt idx="569">
                  <c:v>9.8800000000000008</c:v>
                </c:pt>
                <c:pt idx="570">
                  <c:v>9.8800000000000008</c:v>
                </c:pt>
                <c:pt idx="571">
                  <c:v>9.8800000000000008</c:v>
                </c:pt>
                <c:pt idx="572">
                  <c:v>9.8800000000000008</c:v>
                </c:pt>
                <c:pt idx="573">
                  <c:v>9.8800000000000008</c:v>
                </c:pt>
                <c:pt idx="574">
                  <c:v>9.8800000000000008</c:v>
                </c:pt>
                <c:pt idx="575">
                  <c:v>9.8800000000000008</c:v>
                </c:pt>
                <c:pt idx="576">
                  <c:v>9.8800000000000008</c:v>
                </c:pt>
                <c:pt idx="577">
                  <c:v>9.8800000000000008</c:v>
                </c:pt>
                <c:pt idx="578">
                  <c:v>9.8800000000000008</c:v>
                </c:pt>
                <c:pt idx="579">
                  <c:v>9.8800000000000008</c:v>
                </c:pt>
                <c:pt idx="580">
                  <c:v>9.8800000000000008</c:v>
                </c:pt>
                <c:pt idx="581">
                  <c:v>9.91</c:v>
                </c:pt>
                <c:pt idx="582">
                  <c:v>9.94</c:v>
                </c:pt>
                <c:pt idx="583">
                  <c:v>9.9700000000000006</c:v>
                </c:pt>
                <c:pt idx="584">
                  <c:v>9.98</c:v>
                </c:pt>
                <c:pt idx="585">
                  <c:v>10.01</c:v>
                </c:pt>
                <c:pt idx="586">
                  <c:v>10.029999999999999</c:v>
                </c:pt>
                <c:pt idx="587">
                  <c:v>10.029999999999999</c:v>
                </c:pt>
                <c:pt idx="588">
                  <c:v>10.039999999999999</c:v>
                </c:pt>
                <c:pt idx="589">
                  <c:v>10.039999999999999</c:v>
                </c:pt>
                <c:pt idx="590">
                  <c:v>10.039999999999999</c:v>
                </c:pt>
                <c:pt idx="591">
                  <c:v>10.039999999999999</c:v>
                </c:pt>
                <c:pt idx="592">
                  <c:v>10.039999999999999</c:v>
                </c:pt>
                <c:pt idx="593">
                  <c:v>10.029999999999999</c:v>
                </c:pt>
                <c:pt idx="594">
                  <c:v>10.029999999999999</c:v>
                </c:pt>
                <c:pt idx="595">
                  <c:v>10.01</c:v>
                </c:pt>
                <c:pt idx="596">
                  <c:v>10.01</c:v>
                </c:pt>
                <c:pt idx="597">
                  <c:v>9.98</c:v>
                </c:pt>
                <c:pt idx="598">
                  <c:v>9.98</c:v>
                </c:pt>
                <c:pt idx="599">
                  <c:v>9.98</c:v>
                </c:pt>
                <c:pt idx="600">
                  <c:v>9.98</c:v>
                </c:pt>
                <c:pt idx="601">
                  <c:v>9.98</c:v>
                </c:pt>
                <c:pt idx="602">
                  <c:v>9.98</c:v>
                </c:pt>
                <c:pt idx="603">
                  <c:v>9.9700000000000006</c:v>
                </c:pt>
                <c:pt idx="604">
                  <c:v>9.9700000000000006</c:v>
                </c:pt>
                <c:pt idx="605">
                  <c:v>9.9700000000000006</c:v>
                </c:pt>
                <c:pt idx="606">
                  <c:v>9.9700000000000006</c:v>
                </c:pt>
                <c:pt idx="607">
                  <c:v>9.9700000000000006</c:v>
                </c:pt>
                <c:pt idx="608">
                  <c:v>9.9700000000000006</c:v>
                </c:pt>
                <c:pt idx="609">
                  <c:v>9.9700000000000006</c:v>
                </c:pt>
                <c:pt idx="610">
                  <c:v>9.9700000000000006</c:v>
                </c:pt>
                <c:pt idx="611">
                  <c:v>9.9700000000000006</c:v>
                </c:pt>
                <c:pt idx="612">
                  <c:v>9.9700000000000006</c:v>
                </c:pt>
                <c:pt idx="613">
                  <c:v>9.9700000000000006</c:v>
                </c:pt>
                <c:pt idx="614">
                  <c:v>9.9700000000000006</c:v>
                </c:pt>
                <c:pt idx="615">
                  <c:v>9.9700000000000006</c:v>
                </c:pt>
                <c:pt idx="616">
                  <c:v>9.9700000000000006</c:v>
                </c:pt>
                <c:pt idx="617">
                  <c:v>9.9700000000000006</c:v>
                </c:pt>
                <c:pt idx="618">
                  <c:v>9.9700000000000006</c:v>
                </c:pt>
                <c:pt idx="619">
                  <c:v>9.9700000000000006</c:v>
                </c:pt>
                <c:pt idx="620">
                  <c:v>9.9700000000000006</c:v>
                </c:pt>
                <c:pt idx="621">
                  <c:v>9.9700000000000006</c:v>
                </c:pt>
                <c:pt idx="622">
                  <c:v>9.98</c:v>
                </c:pt>
                <c:pt idx="623">
                  <c:v>9.98</c:v>
                </c:pt>
                <c:pt idx="624">
                  <c:v>9.98</c:v>
                </c:pt>
                <c:pt idx="625">
                  <c:v>9.98</c:v>
                </c:pt>
                <c:pt idx="626">
                  <c:v>9.98</c:v>
                </c:pt>
                <c:pt idx="627">
                  <c:v>9.98</c:v>
                </c:pt>
                <c:pt idx="628">
                  <c:v>9.98</c:v>
                </c:pt>
                <c:pt idx="629">
                  <c:v>9.98</c:v>
                </c:pt>
                <c:pt idx="630">
                  <c:v>9.98</c:v>
                </c:pt>
                <c:pt idx="631">
                  <c:v>9.98</c:v>
                </c:pt>
                <c:pt idx="632">
                  <c:v>9.98</c:v>
                </c:pt>
                <c:pt idx="633">
                  <c:v>9.98</c:v>
                </c:pt>
                <c:pt idx="634">
                  <c:v>9.98</c:v>
                </c:pt>
                <c:pt idx="635">
                  <c:v>9.98</c:v>
                </c:pt>
                <c:pt idx="636">
                  <c:v>9.98</c:v>
                </c:pt>
                <c:pt idx="637">
                  <c:v>9.98</c:v>
                </c:pt>
                <c:pt idx="638">
                  <c:v>9.98</c:v>
                </c:pt>
                <c:pt idx="639">
                  <c:v>9.98</c:v>
                </c:pt>
                <c:pt idx="640">
                  <c:v>9.98</c:v>
                </c:pt>
                <c:pt idx="641">
                  <c:v>9.98</c:v>
                </c:pt>
                <c:pt idx="642">
                  <c:v>9.98</c:v>
                </c:pt>
                <c:pt idx="643">
                  <c:v>9.98</c:v>
                </c:pt>
                <c:pt idx="644">
                  <c:v>9.98</c:v>
                </c:pt>
                <c:pt idx="645">
                  <c:v>9.98</c:v>
                </c:pt>
                <c:pt idx="646">
                  <c:v>9.98</c:v>
                </c:pt>
                <c:pt idx="647">
                  <c:v>9.98</c:v>
                </c:pt>
                <c:pt idx="648">
                  <c:v>9.98</c:v>
                </c:pt>
                <c:pt idx="649">
                  <c:v>9.98</c:v>
                </c:pt>
                <c:pt idx="650">
                  <c:v>9.98</c:v>
                </c:pt>
                <c:pt idx="651">
                  <c:v>9.98</c:v>
                </c:pt>
                <c:pt idx="652">
                  <c:v>9.98</c:v>
                </c:pt>
                <c:pt idx="653">
                  <c:v>9.98</c:v>
                </c:pt>
                <c:pt idx="654">
                  <c:v>9.98</c:v>
                </c:pt>
                <c:pt idx="655">
                  <c:v>9.98</c:v>
                </c:pt>
                <c:pt idx="656">
                  <c:v>9.98</c:v>
                </c:pt>
                <c:pt idx="657">
                  <c:v>9.98</c:v>
                </c:pt>
                <c:pt idx="658">
                  <c:v>9.98</c:v>
                </c:pt>
                <c:pt idx="659">
                  <c:v>9.98</c:v>
                </c:pt>
                <c:pt idx="660">
                  <c:v>9.98</c:v>
                </c:pt>
                <c:pt idx="661">
                  <c:v>9.98</c:v>
                </c:pt>
                <c:pt idx="662">
                  <c:v>9.98</c:v>
                </c:pt>
                <c:pt idx="663">
                  <c:v>9.98</c:v>
                </c:pt>
                <c:pt idx="664">
                  <c:v>9.98</c:v>
                </c:pt>
                <c:pt idx="665">
                  <c:v>9.98</c:v>
                </c:pt>
                <c:pt idx="666">
                  <c:v>9.98</c:v>
                </c:pt>
                <c:pt idx="667">
                  <c:v>9.98</c:v>
                </c:pt>
                <c:pt idx="668">
                  <c:v>9.98</c:v>
                </c:pt>
                <c:pt idx="669">
                  <c:v>9.98</c:v>
                </c:pt>
                <c:pt idx="670">
                  <c:v>9.98</c:v>
                </c:pt>
                <c:pt idx="671">
                  <c:v>9.98</c:v>
                </c:pt>
                <c:pt idx="672">
                  <c:v>9.98</c:v>
                </c:pt>
                <c:pt idx="673">
                  <c:v>9.98</c:v>
                </c:pt>
                <c:pt idx="674">
                  <c:v>9.98</c:v>
                </c:pt>
                <c:pt idx="675">
                  <c:v>9.98</c:v>
                </c:pt>
                <c:pt idx="676">
                  <c:v>9.98</c:v>
                </c:pt>
                <c:pt idx="677">
                  <c:v>9.9700000000000006</c:v>
                </c:pt>
                <c:pt idx="678">
                  <c:v>9.9499999999999993</c:v>
                </c:pt>
                <c:pt idx="679">
                  <c:v>9.9700000000000006</c:v>
                </c:pt>
                <c:pt idx="680">
                  <c:v>9.9700000000000006</c:v>
                </c:pt>
                <c:pt idx="681">
                  <c:v>9.98</c:v>
                </c:pt>
                <c:pt idx="682">
                  <c:v>9.98</c:v>
                </c:pt>
                <c:pt idx="683">
                  <c:v>10</c:v>
                </c:pt>
                <c:pt idx="684">
                  <c:v>10.01</c:v>
                </c:pt>
                <c:pt idx="685">
                  <c:v>10.029999999999999</c:v>
                </c:pt>
                <c:pt idx="686">
                  <c:v>10.039999999999999</c:v>
                </c:pt>
                <c:pt idx="687">
                  <c:v>10.06</c:v>
                </c:pt>
                <c:pt idx="688">
                  <c:v>10.07</c:v>
                </c:pt>
                <c:pt idx="689">
                  <c:v>10.09</c:v>
                </c:pt>
                <c:pt idx="690">
                  <c:v>10.1</c:v>
                </c:pt>
                <c:pt idx="691">
                  <c:v>10.119999999999999</c:v>
                </c:pt>
                <c:pt idx="692">
                  <c:v>10.130000000000001</c:v>
                </c:pt>
                <c:pt idx="693">
                  <c:v>10.15</c:v>
                </c:pt>
                <c:pt idx="694">
                  <c:v>10.17</c:v>
                </c:pt>
                <c:pt idx="695">
                  <c:v>10.18</c:v>
                </c:pt>
                <c:pt idx="696">
                  <c:v>10.199999999999999</c:v>
                </c:pt>
                <c:pt idx="697">
                  <c:v>10.119999999999999</c:v>
                </c:pt>
                <c:pt idx="698">
                  <c:v>10.130000000000001</c:v>
                </c:pt>
                <c:pt idx="699">
                  <c:v>10.15</c:v>
                </c:pt>
                <c:pt idx="700">
                  <c:v>10.17</c:v>
                </c:pt>
                <c:pt idx="701">
                  <c:v>10.18</c:v>
                </c:pt>
                <c:pt idx="702">
                  <c:v>10.18</c:v>
                </c:pt>
                <c:pt idx="703">
                  <c:v>10.17</c:v>
                </c:pt>
                <c:pt idx="704">
                  <c:v>10.18</c:v>
                </c:pt>
                <c:pt idx="705">
                  <c:v>10.199999999999999</c:v>
                </c:pt>
                <c:pt idx="706">
                  <c:v>10.199999999999999</c:v>
                </c:pt>
                <c:pt idx="707">
                  <c:v>10.199999999999999</c:v>
                </c:pt>
                <c:pt idx="708">
                  <c:v>10.17</c:v>
                </c:pt>
                <c:pt idx="709">
                  <c:v>10.18</c:v>
                </c:pt>
                <c:pt idx="710">
                  <c:v>10.210000000000001</c:v>
                </c:pt>
                <c:pt idx="711">
                  <c:v>10.23</c:v>
                </c:pt>
                <c:pt idx="712">
                  <c:v>10.24</c:v>
                </c:pt>
                <c:pt idx="713">
                  <c:v>10.24</c:v>
                </c:pt>
                <c:pt idx="714">
                  <c:v>10.26</c:v>
                </c:pt>
                <c:pt idx="715">
                  <c:v>10.26</c:v>
                </c:pt>
                <c:pt idx="716">
                  <c:v>10.27</c:v>
                </c:pt>
                <c:pt idx="717">
                  <c:v>10.29</c:v>
                </c:pt>
                <c:pt idx="718">
                  <c:v>10.3</c:v>
                </c:pt>
                <c:pt idx="719">
                  <c:v>10.32</c:v>
                </c:pt>
                <c:pt idx="720">
                  <c:v>10.34</c:v>
                </c:pt>
                <c:pt idx="721">
                  <c:v>10.35</c:v>
                </c:pt>
                <c:pt idx="722">
                  <c:v>10.38</c:v>
                </c:pt>
                <c:pt idx="723">
                  <c:v>10.4</c:v>
                </c:pt>
                <c:pt idx="724">
                  <c:v>10.41</c:v>
                </c:pt>
                <c:pt idx="725">
                  <c:v>10.43</c:v>
                </c:pt>
                <c:pt idx="726">
                  <c:v>10.45</c:v>
                </c:pt>
                <c:pt idx="727">
                  <c:v>10.46</c:v>
                </c:pt>
                <c:pt idx="728">
                  <c:v>10.49</c:v>
                </c:pt>
                <c:pt idx="729">
                  <c:v>10.52</c:v>
                </c:pt>
                <c:pt idx="730">
                  <c:v>10.56</c:v>
                </c:pt>
                <c:pt idx="731">
                  <c:v>10.57</c:v>
                </c:pt>
                <c:pt idx="732">
                  <c:v>10.59</c:v>
                </c:pt>
                <c:pt idx="733">
                  <c:v>10.62</c:v>
                </c:pt>
                <c:pt idx="734">
                  <c:v>10.64</c:v>
                </c:pt>
                <c:pt idx="735">
                  <c:v>10.65</c:v>
                </c:pt>
                <c:pt idx="736">
                  <c:v>10.68</c:v>
                </c:pt>
                <c:pt idx="737">
                  <c:v>10.7</c:v>
                </c:pt>
                <c:pt idx="738">
                  <c:v>10.72</c:v>
                </c:pt>
                <c:pt idx="739">
                  <c:v>10.73</c:v>
                </c:pt>
                <c:pt idx="740">
                  <c:v>10.75</c:v>
                </c:pt>
                <c:pt idx="741">
                  <c:v>10.76</c:v>
                </c:pt>
                <c:pt idx="742">
                  <c:v>10.8</c:v>
                </c:pt>
                <c:pt idx="743">
                  <c:v>10.81</c:v>
                </c:pt>
                <c:pt idx="744">
                  <c:v>10.83</c:v>
                </c:pt>
                <c:pt idx="745">
                  <c:v>10.83</c:v>
                </c:pt>
                <c:pt idx="746">
                  <c:v>10.84</c:v>
                </c:pt>
                <c:pt idx="747">
                  <c:v>10.88</c:v>
                </c:pt>
                <c:pt idx="748">
                  <c:v>10.91</c:v>
                </c:pt>
                <c:pt idx="749">
                  <c:v>10.91</c:v>
                </c:pt>
                <c:pt idx="750">
                  <c:v>10.92</c:v>
                </c:pt>
                <c:pt idx="751">
                  <c:v>10.92</c:v>
                </c:pt>
                <c:pt idx="752">
                  <c:v>10.94</c:v>
                </c:pt>
                <c:pt idx="753">
                  <c:v>10.92</c:v>
                </c:pt>
                <c:pt idx="754">
                  <c:v>10.91</c:v>
                </c:pt>
                <c:pt idx="755">
                  <c:v>10.89</c:v>
                </c:pt>
                <c:pt idx="756">
                  <c:v>10.86</c:v>
                </c:pt>
                <c:pt idx="757">
                  <c:v>10.81</c:v>
                </c:pt>
                <c:pt idx="758">
                  <c:v>10.8</c:v>
                </c:pt>
                <c:pt idx="759">
                  <c:v>10.78</c:v>
                </c:pt>
                <c:pt idx="760">
                  <c:v>10.76</c:v>
                </c:pt>
                <c:pt idx="761">
                  <c:v>10.73</c:v>
                </c:pt>
                <c:pt idx="762">
                  <c:v>10.68</c:v>
                </c:pt>
                <c:pt idx="763">
                  <c:v>10.68</c:v>
                </c:pt>
                <c:pt idx="764">
                  <c:v>10.68</c:v>
                </c:pt>
                <c:pt idx="765">
                  <c:v>10.64</c:v>
                </c:pt>
                <c:pt idx="766">
                  <c:v>10.6</c:v>
                </c:pt>
                <c:pt idx="767">
                  <c:v>10.59</c:v>
                </c:pt>
                <c:pt idx="768">
                  <c:v>10.59</c:v>
                </c:pt>
                <c:pt idx="769">
                  <c:v>10.59</c:v>
                </c:pt>
                <c:pt idx="770">
                  <c:v>10.6</c:v>
                </c:pt>
                <c:pt idx="771">
                  <c:v>10.62</c:v>
                </c:pt>
                <c:pt idx="772">
                  <c:v>10.64</c:v>
                </c:pt>
                <c:pt idx="773">
                  <c:v>10.65</c:v>
                </c:pt>
                <c:pt idx="774">
                  <c:v>10.67</c:v>
                </c:pt>
                <c:pt idx="775">
                  <c:v>10.68</c:v>
                </c:pt>
                <c:pt idx="776">
                  <c:v>10.7</c:v>
                </c:pt>
                <c:pt idx="777">
                  <c:v>10.72</c:v>
                </c:pt>
                <c:pt idx="778">
                  <c:v>10.73</c:v>
                </c:pt>
                <c:pt idx="779">
                  <c:v>10.73</c:v>
                </c:pt>
                <c:pt idx="780">
                  <c:v>10.75</c:v>
                </c:pt>
                <c:pt idx="781">
                  <c:v>10.75</c:v>
                </c:pt>
                <c:pt idx="782">
                  <c:v>10.75</c:v>
                </c:pt>
                <c:pt idx="783">
                  <c:v>10.76</c:v>
                </c:pt>
                <c:pt idx="784">
                  <c:v>10.78</c:v>
                </c:pt>
                <c:pt idx="785">
                  <c:v>10.8</c:v>
                </c:pt>
                <c:pt idx="786">
                  <c:v>10.83</c:v>
                </c:pt>
                <c:pt idx="787">
                  <c:v>10.84</c:v>
                </c:pt>
                <c:pt idx="788">
                  <c:v>10.86</c:v>
                </c:pt>
                <c:pt idx="789">
                  <c:v>10.89</c:v>
                </c:pt>
                <c:pt idx="790">
                  <c:v>10.91</c:v>
                </c:pt>
                <c:pt idx="791">
                  <c:v>10.92</c:v>
                </c:pt>
                <c:pt idx="792">
                  <c:v>10.96</c:v>
                </c:pt>
                <c:pt idx="793">
                  <c:v>10.99</c:v>
                </c:pt>
                <c:pt idx="794">
                  <c:v>11.02</c:v>
                </c:pt>
                <c:pt idx="795">
                  <c:v>11.06</c:v>
                </c:pt>
                <c:pt idx="796">
                  <c:v>11.09</c:v>
                </c:pt>
                <c:pt idx="797">
                  <c:v>11.12</c:v>
                </c:pt>
                <c:pt idx="798">
                  <c:v>11.14</c:v>
                </c:pt>
                <c:pt idx="799">
                  <c:v>11.14</c:v>
                </c:pt>
                <c:pt idx="800">
                  <c:v>11.14</c:v>
                </c:pt>
                <c:pt idx="801">
                  <c:v>11.14</c:v>
                </c:pt>
                <c:pt idx="802">
                  <c:v>11.14</c:v>
                </c:pt>
                <c:pt idx="803">
                  <c:v>11.14</c:v>
                </c:pt>
                <c:pt idx="804">
                  <c:v>11.1</c:v>
                </c:pt>
                <c:pt idx="805">
                  <c:v>11.1</c:v>
                </c:pt>
                <c:pt idx="806">
                  <c:v>11.12</c:v>
                </c:pt>
                <c:pt idx="807">
                  <c:v>11.14</c:v>
                </c:pt>
                <c:pt idx="808">
                  <c:v>11.15</c:v>
                </c:pt>
                <c:pt idx="809">
                  <c:v>11.17</c:v>
                </c:pt>
                <c:pt idx="810">
                  <c:v>11.17</c:v>
                </c:pt>
                <c:pt idx="811">
                  <c:v>11.17</c:v>
                </c:pt>
                <c:pt idx="812">
                  <c:v>11.17</c:v>
                </c:pt>
                <c:pt idx="813">
                  <c:v>11.17</c:v>
                </c:pt>
                <c:pt idx="814">
                  <c:v>11.19</c:v>
                </c:pt>
                <c:pt idx="815">
                  <c:v>11.2</c:v>
                </c:pt>
                <c:pt idx="816">
                  <c:v>11.22</c:v>
                </c:pt>
                <c:pt idx="817">
                  <c:v>11.22</c:v>
                </c:pt>
                <c:pt idx="818">
                  <c:v>11.2</c:v>
                </c:pt>
                <c:pt idx="819">
                  <c:v>11.15</c:v>
                </c:pt>
                <c:pt idx="820">
                  <c:v>11.09</c:v>
                </c:pt>
                <c:pt idx="821">
                  <c:v>11.07</c:v>
                </c:pt>
                <c:pt idx="822">
                  <c:v>11.07</c:v>
                </c:pt>
                <c:pt idx="823">
                  <c:v>11.07</c:v>
                </c:pt>
                <c:pt idx="824">
                  <c:v>11.07</c:v>
                </c:pt>
                <c:pt idx="825">
                  <c:v>11.07</c:v>
                </c:pt>
                <c:pt idx="826">
                  <c:v>11.07</c:v>
                </c:pt>
                <c:pt idx="827">
                  <c:v>11.07</c:v>
                </c:pt>
                <c:pt idx="828">
                  <c:v>11.07</c:v>
                </c:pt>
                <c:pt idx="829">
                  <c:v>11.07</c:v>
                </c:pt>
                <c:pt idx="830">
                  <c:v>10.99</c:v>
                </c:pt>
                <c:pt idx="831">
                  <c:v>10.99</c:v>
                </c:pt>
                <c:pt idx="832">
                  <c:v>10.99</c:v>
                </c:pt>
                <c:pt idx="833">
                  <c:v>10.99</c:v>
                </c:pt>
                <c:pt idx="834">
                  <c:v>11.01</c:v>
                </c:pt>
                <c:pt idx="835">
                  <c:v>11.01</c:v>
                </c:pt>
                <c:pt idx="836">
                  <c:v>11.02</c:v>
                </c:pt>
                <c:pt idx="837">
                  <c:v>10.97</c:v>
                </c:pt>
                <c:pt idx="838">
                  <c:v>10.96</c:v>
                </c:pt>
                <c:pt idx="839">
                  <c:v>10.94</c:v>
                </c:pt>
                <c:pt idx="840">
                  <c:v>10.94</c:v>
                </c:pt>
                <c:pt idx="841">
                  <c:v>10.94</c:v>
                </c:pt>
                <c:pt idx="842">
                  <c:v>10.92</c:v>
                </c:pt>
                <c:pt idx="843">
                  <c:v>10.92</c:v>
                </c:pt>
                <c:pt idx="844">
                  <c:v>10.94</c:v>
                </c:pt>
                <c:pt idx="845">
                  <c:v>10.94</c:v>
                </c:pt>
                <c:pt idx="846">
                  <c:v>10.96</c:v>
                </c:pt>
                <c:pt idx="847">
                  <c:v>10.99</c:v>
                </c:pt>
                <c:pt idx="848">
                  <c:v>11.02</c:v>
                </c:pt>
                <c:pt idx="849">
                  <c:v>11.04</c:v>
                </c:pt>
                <c:pt idx="850">
                  <c:v>11.07</c:v>
                </c:pt>
                <c:pt idx="851">
                  <c:v>11.09</c:v>
                </c:pt>
                <c:pt idx="852">
                  <c:v>11.12</c:v>
                </c:pt>
                <c:pt idx="853">
                  <c:v>11.14</c:v>
                </c:pt>
                <c:pt idx="854">
                  <c:v>11.15</c:v>
                </c:pt>
                <c:pt idx="855">
                  <c:v>11.17</c:v>
                </c:pt>
                <c:pt idx="856">
                  <c:v>11.19</c:v>
                </c:pt>
                <c:pt idx="857">
                  <c:v>11.22</c:v>
                </c:pt>
                <c:pt idx="858">
                  <c:v>11.24</c:v>
                </c:pt>
                <c:pt idx="859">
                  <c:v>11.25</c:v>
                </c:pt>
                <c:pt idx="860">
                  <c:v>11.27</c:v>
                </c:pt>
                <c:pt idx="861">
                  <c:v>11.29</c:v>
                </c:pt>
                <c:pt idx="862">
                  <c:v>11.29</c:v>
                </c:pt>
                <c:pt idx="863">
                  <c:v>11.3</c:v>
                </c:pt>
                <c:pt idx="864">
                  <c:v>11.3</c:v>
                </c:pt>
                <c:pt idx="865">
                  <c:v>11.32</c:v>
                </c:pt>
                <c:pt idx="866">
                  <c:v>11.34</c:v>
                </c:pt>
                <c:pt idx="867">
                  <c:v>11.35</c:v>
                </c:pt>
                <c:pt idx="868">
                  <c:v>11.37</c:v>
                </c:pt>
                <c:pt idx="869">
                  <c:v>11.37</c:v>
                </c:pt>
                <c:pt idx="870">
                  <c:v>11.39</c:v>
                </c:pt>
                <c:pt idx="871">
                  <c:v>11.4</c:v>
                </c:pt>
                <c:pt idx="872">
                  <c:v>11.42</c:v>
                </c:pt>
                <c:pt idx="873">
                  <c:v>11.44</c:v>
                </c:pt>
                <c:pt idx="874">
                  <c:v>11.45</c:v>
                </c:pt>
                <c:pt idx="875">
                  <c:v>11.45</c:v>
                </c:pt>
                <c:pt idx="876">
                  <c:v>11.71</c:v>
                </c:pt>
                <c:pt idx="877">
                  <c:v>11.72</c:v>
                </c:pt>
                <c:pt idx="878">
                  <c:v>11.72</c:v>
                </c:pt>
                <c:pt idx="879">
                  <c:v>11.74</c:v>
                </c:pt>
                <c:pt idx="880">
                  <c:v>11.74</c:v>
                </c:pt>
                <c:pt idx="881">
                  <c:v>11.76</c:v>
                </c:pt>
                <c:pt idx="882">
                  <c:v>11.76</c:v>
                </c:pt>
                <c:pt idx="883">
                  <c:v>11.78</c:v>
                </c:pt>
                <c:pt idx="884">
                  <c:v>11.78</c:v>
                </c:pt>
                <c:pt idx="885">
                  <c:v>11.78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980800"/>
        <c:axId val="83211392"/>
      </c:lineChart>
      <c:dateAx>
        <c:axId val="819808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211392"/>
        <c:crosses val="autoZero"/>
        <c:auto val="1"/>
        <c:lblOffset val="100"/>
        <c:baseTimeUnit val="days"/>
      </c:dateAx>
      <c:valAx>
        <c:axId val="8321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1980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v>Prioritario</c:v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Plan1!$A$2:$A$25</c:f>
              <c:numCache>
                <c:formatCode>mmm\-yy</c:formatCode>
                <c:ptCount val="24"/>
                <c:pt idx="0">
                  <c:v>25659</c:v>
                </c:pt>
                <c:pt idx="1">
                  <c:v>25689</c:v>
                </c:pt>
                <c:pt idx="2">
                  <c:v>25720</c:v>
                </c:pt>
                <c:pt idx="3">
                  <c:v>25750</c:v>
                </c:pt>
                <c:pt idx="4">
                  <c:v>25781</c:v>
                </c:pt>
                <c:pt idx="5">
                  <c:v>25812</c:v>
                </c:pt>
                <c:pt idx="6">
                  <c:v>25842</c:v>
                </c:pt>
                <c:pt idx="7">
                  <c:v>25873</c:v>
                </c:pt>
                <c:pt idx="8">
                  <c:v>25903</c:v>
                </c:pt>
                <c:pt idx="9">
                  <c:v>25934</c:v>
                </c:pt>
                <c:pt idx="10">
                  <c:v>25965</c:v>
                </c:pt>
                <c:pt idx="11">
                  <c:v>25993</c:v>
                </c:pt>
                <c:pt idx="12">
                  <c:v>26024</c:v>
                </c:pt>
                <c:pt idx="13">
                  <c:v>26054</c:v>
                </c:pt>
                <c:pt idx="14">
                  <c:v>26085</c:v>
                </c:pt>
                <c:pt idx="15">
                  <c:v>26115</c:v>
                </c:pt>
                <c:pt idx="16">
                  <c:v>26146</c:v>
                </c:pt>
                <c:pt idx="17">
                  <c:v>26177</c:v>
                </c:pt>
                <c:pt idx="18">
                  <c:v>26207</c:v>
                </c:pt>
                <c:pt idx="19">
                  <c:v>26238</c:v>
                </c:pt>
                <c:pt idx="20">
                  <c:v>26268</c:v>
                </c:pt>
                <c:pt idx="21">
                  <c:v>26299</c:v>
                </c:pt>
                <c:pt idx="22">
                  <c:v>26330</c:v>
                </c:pt>
                <c:pt idx="23">
                  <c:v>26359</c:v>
                </c:pt>
              </c:numCache>
            </c:numRef>
          </c:cat>
          <c:val>
            <c:numRef>
              <c:f>Plan1!$D$2:$D$25</c:f>
              <c:numCache>
                <c:formatCode>General</c:formatCode>
                <c:ptCount val="24"/>
                <c:pt idx="0">
                  <c:v>70</c:v>
                </c:pt>
                <c:pt idx="1">
                  <c:v>69.67</c:v>
                </c:pt>
                <c:pt idx="2">
                  <c:v>69.239999999999995</c:v>
                </c:pt>
                <c:pt idx="3">
                  <c:v>68.760000000000005</c:v>
                </c:pt>
                <c:pt idx="4">
                  <c:v>68.16</c:v>
                </c:pt>
                <c:pt idx="5">
                  <c:v>67.39</c:v>
                </c:pt>
                <c:pt idx="6">
                  <c:v>66.540000000000006</c:v>
                </c:pt>
                <c:pt idx="7">
                  <c:v>65.739999999999995</c:v>
                </c:pt>
                <c:pt idx="8">
                  <c:v>65.14</c:v>
                </c:pt>
                <c:pt idx="9">
                  <c:v>64.67</c:v>
                </c:pt>
                <c:pt idx="10">
                  <c:v>64.23</c:v>
                </c:pt>
                <c:pt idx="11">
                  <c:v>63.9</c:v>
                </c:pt>
                <c:pt idx="12">
                  <c:v>63.56</c:v>
                </c:pt>
                <c:pt idx="13">
                  <c:v>63.27</c:v>
                </c:pt>
                <c:pt idx="14">
                  <c:v>62.89</c:v>
                </c:pt>
                <c:pt idx="15">
                  <c:v>62.46</c:v>
                </c:pt>
                <c:pt idx="16">
                  <c:v>61.92</c:v>
                </c:pt>
                <c:pt idx="17">
                  <c:v>61.22</c:v>
                </c:pt>
                <c:pt idx="18">
                  <c:v>60.44</c:v>
                </c:pt>
                <c:pt idx="19">
                  <c:v>59.71</c:v>
                </c:pt>
                <c:pt idx="20">
                  <c:v>59.16</c:v>
                </c:pt>
                <c:pt idx="21">
                  <c:v>58.74</c:v>
                </c:pt>
                <c:pt idx="22">
                  <c:v>58.35</c:v>
                </c:pt>
                <c:pt idx="23">
                  <c:v>58.06</c:v>
                </c:pt>
              </c:numCache>
            </c:numRef>
          </c:val>
          <c:smooth val="0"/>
        </c:ser>
        <c:ser>
          <c:idx val="0"/>
          <c:order val="1"/>
          <c:tx>
            <c:v>Alocação 1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Plan1!$A$2:$A$25</c:f>
              <c:numCache>
                <c:formatCode>mmm\-yy</c:formatCode>
                <c:ptCount val="24"/>
                <c:pt idx="0">
                  <c:v>25659</c:v>
                </c:pt>
                <c:pt idx="1">
                  <c:v>25689</c:v>
                </c:pt>
                <c:pt idx="2">
                  <c:v>25720</c:v>
                </c:pt>
                <c:pt idx="3">
                  <c:v>25750</c:v>
                </c:pt>
                <c:pt idx="4">
                  <c:v>25781</c:v>
                </c:pt>
                <c:pt idx="5">
                  <c:v>25812</c:v>
                </c:pt>
                <c:pt idx="6">
                  <c:v>25842</c:v>
                </c:pt>
                <c:pt idx="7">
                  <c:v>25873</c:v>
                </c:pt>
                <c:pt idx="8">
                  <c:v>25903</c:v>
                </c:pt>
                <c:pt idx="9">
                  <c:v>25934</c:v>
                </c:pt>
                <c:pt idx="10">
                  <c:v>25965</c:v>
                </c:pt>
                <c:pt idx="11">
                  <c:v>25993</c:v>
                </c:pt>
                <c:pt idx="12">
                  <c:v>26024</c:v>
                </c:pt>
                <c:pt idx="13">
                  <c:v>26054</c:v>
                </c:pt>
                <c:pt idx="14">
                  <c:v>26085</c:v>
                </c:pt>
                <c:pt idx="15">
                  <c:v>26115</c:v>
                </c:pt>
                <c:pt idx="16">
                  <c:v>26146</c:v>
                </c:pt>
                <c:pt idx="17">
                  <c:v>26177</c:v>
                </c:pt>
                <c:pt idx="18">
                  <c:v>26207</c:v>
                </c:pt>
                <c:pt idx="19">
                  <c:v>26238</c:v>
                </c:pt>
                <c:pt idx="20">
                  <c:v>26268</c:v>
                </c:pt>
                <c:pt idx="21">
                  <c:v>26299</c:v>
                </c:pt>
                <c:pt idx="22">
                  <c:v>26330</c:v>
                </c:pt>
                <c:pt idx="23">
                  <c:v>26359</c:v>
                </c:pt>
              </c:numCache>
            </c:numRef>
          </c:cat>
          <c:val>
            <c:numRef>
              <c:f>Plan1!$B$2:$B$25</c:f>
              <c:numCache>
                <c:formatCode>General</c:formatCode>
                <c:ptCount val="24"/>
                <c:pt idx="0">
                  <c:v>70</c:v>
                </c:pt>
                <c:pt idx="1">
                  <c:v>69.28</c:v>
                </c:pt>
                <c:pt idx="2">
                  <c:v>68.489999999999995</c:v>
                </c:pt>
                <c:pt idx="3">
                  <c:v>67.680000000000007</c:v>
                </c:pt>
                <c:pt idx="4">
                  <c:v>66.72</c:v>
                </c:pt>
                <c:pt idx="5">
                  <c:v>65.540000000000006</c:v>
                </c:pt>
                <c:pt idx="6">
                  <c:v>64.260000000000005</c:v>
                </c:pt>
                <c:pt idx="7">
                  <c:v>62.99</c:v>
                </c:pt>
                <c:pt idx="8">
                  <c:v>62.08</c:v>
                </c:pt>
                <c:pt idx="9">
                  <c:v>61.27</c:v>
                </c:pt>
                <c:pt idx="10">
                  <c:v>60.46</c:v>
                </c:pt>
                <c:pt idx="11">
                  <c:v>59.79</c:v>
                </c:pt>
                <c:pt idx="12">
                  <c:v>59.11</c:v>
                </c:pt>
                <c:pt idx="13">
                  <c:v>58.45</c:v>
                </c:pt>
                <c:pt idx="14">
                  <c:v>57.73</c:v>
                </c:pt>
                <c:pt idx="15">
                  <c:v>57</c:v>
                </c:pt>
                <c:pt idx="16">
                  <c:v>56.14</c:v>
                </c:pt>
                <c:pt idx="17">
                  <c:v>55.07</c:v>
                </c:pt>
                <c:pt idx="18">
                  <c:v>53.91</c:v>
                </c:pt>
                <c:pt idx="19">
                  <c:v>52.76</c:v>
                </c:pt>
                <c:pt idx="20">
                  <c:v>51.94</c:v>
                </c:pt>
                <c:pt idx="21">
                  <c:v>51.21</c:v>
                </c:pt>
                <c:pt idx="22">
                  <c:v>50.48</c:v>
                </c:pt>
                <c:pt idx="23">
                  <c:v>49.87</c:v>
                </c:pt>
              </c:numCache>
            </c:numRef>
          </c:val>
          <c:smooth val="0"/>
        </c:ser>
        <c:ser>
          <c:idx val="4"/>
          <c:order val="2"/>
          <c:tx>
            <c:v>Alocação 2</c:v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Plan1!$A$2:$A$25</c:f>
              <c:numCache>
                <c:formatCode>mmm\-yy</c:formatCode>
                <c:ptCount val="24"/>
                <c:pt idx="0">
                  <c:v>25659</c:v>
                </c:pt>
                <c:pt idx="1">
                  <c:v>25689</c:v>
                </c:pt>
                <c:pt idx="2">
                  <c:v>25720</c:v>
                </c:pt>
                <c:pt idx="3">
                  <c:v>25750</c:v>
                </c:pt>
                <c:pt idx="4">
                  <c:v>25781</c:v>
                </c:pt>
                <c:pt idx="5">
                  <c:v>25812</c:v>
                </c:pt>
                <c:pt idx="6">
                  <c:v>25842</c:v>
                </c:pt>
                <c:pt idx="7">
                  <c:v>25873</c:v>
                </c:pt>
                <c:pt idx="8">
                  <c:v>25903</c:v>
                </c:pt>
                <c:pt idx="9">
                  <c:v>25934</c:v>
                </c:pt>
                <c:pt idx="10">
                  <c:v>25965</c:v>
                </c:pt>
                <c:pt idx="11">
                  <c:v>25993</c:v>
                </c:pt>
                <c:pt idx="12">
                  <c:v>26024</c:v>
                </c:pt>
                <c:pt idx="13">
                  <c:v>26054</c:v>
                </c:pt>
                <c:pt idx="14">
                  <c:v>26085</c:v>
                </c:pt>
                <c:pt idx="15">
                  <c:v>26115</c:v>
                </c:pt>
                <c:pt idx="16">
                  <c:v>26146</c:v>
                </c:pt>
                <c:pt idx="17">
                  <c:v>26177</c:v>
                </c:pt>
                <c:pt idx="18">
                  <c:v>26207</c:v>
                </c:pt>
                <c:pt idx="19">
                  <c:v>26238</c:v>
                </c:pt>
                <c:pt idx="20">
                  <c:v>26268</c:v>
                </c:pt>
                <c:pt idx="21">
                  <c:v>26299</c:v>
                </c:pt>
                <c:pt idx="22">
                  <c:v>26330</c:v>
                </c:pt>
                <c:pt idx="23">
                  <c:v>26359</c:v>
                </c:pt>
              </c:numCache>
            </c:numRef>
          </c:cat>
          <c:val>
            <c:numRef>
              <c:f>Plan1!$F$2:$F$25</c:f>
              <c:numCache>
                <c:formatCode>General</c:formatCode>
                <c:ptCount val="24"/>
                <c:pt idx="0">
                  <c:v>70</c:v>
                </c:pt>
                <c:pt idx="1">
                  <c:v>69.489999999999995</c:v>
                </c:pt>
                <c:pt idx="2">
                  <c:v>68.89</c:v>
                </c:pt>
                <c:pt idx="3">
                  <c:v>68.28</c:v>
                </c:pt>
                <c:pt idx="4">
                  <c:v>67.52</c:v>
                </c:pt>
                <c:pt idx="5">
                  <c:v>66.55</c:v>
                </c:pt>
                <c:pt idx="6">
                  <c:v>65.47</c:v>
                </c:pt>
                <c:pt idx="7">
                  <c:v>64.430000000000007</c:v>
                </c:pt>
                <c:pt idx="8">
                  <c:v>63.7</c:v>
                </c:pt>
                <c:pt idx="9">
                  <c:v>63.08</c:v>
                </c:pt>
                <c:pt idx="10">
                  <c:v>62.47</c:v>
                </c:pt>
                <c:pt idx="11">
                  <c:v>61.99</c:v>
                </c:pt>
                <c:pt idx="12">
                  <c:v>61.5</c:v>
                </c:pt>
                <c:pt idx="13">
                  <c:v>61.04</c:v>
                </c:pt>
                <c:pt idx="14">
                  <c:v>60.49</c:v>
                </c:pt>
                <c:pt idx="15">
                  <c:v>59.94</c:v>
                </c:pt>
                <c:pt idx="16">
                  <c:v>59.25</c:v>
                </c:pt>
                <c:pt idx="17">
                  <c:v>58.37</c:v>
                </c:pt>
                <c:pt idx="18">
                  <c:v>57.39</c:v>
                </c:pt>
                <c:pt idx="19">
                  <c:v>56.44</c:v>
                </c:pt>
                <c:pt idx="20">
                  <c:v>55.79</c:v>
                </c:pt>
                <c:pt idx="21">
                  <c:v>55.23</c:v>
                </c:pt>
                <c:pt idx="22">
                  <c:v>54.68</c:v>
                </c:pt>
                <c:pt idx="23">
                  <c:v>54.25</c:v>
                </c:pt>
              </c:numCache>
            </c:numRef>
          </c:val>
          <c:smooth val="0"/>
        </c:ser>
        <c:ser>
          <c:idx val="1"/>
          <c:order val="3"/>
          <c:tx>
            <c:v>Normal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Plan1!$A$2:$A$25</c:f>
              <c:numCache>
                <c:formatCode>mmm\-yy</c:formatCode>
                <c:ptCount val="24"/>
                <c:pt idx="0">
                  <c:v>25659</c:v>
                </c:pt>
                <c:pt idx="1">
                  <c:v>25689</c:v>
                </c:pt>
                <c:pt idx="2">
                  <c:v>25720</c:v>
                </c:pt>
                <c:pt idx="3">
                  <c:v>25750</c:v>
                </c:pt>
                <c:pt idx="4">
                  <c:v>25781</c:v>
                </c:pt>
                <c:pt idx="5">
                  <c:v>25812</c:v>
                </c:pt>
                <c:pt idx="6">
                  <c:v>25842</c:v>
                </c:pt>
                <c:pt idx="7">
                  <c:v>25873</c:v>
                </c:pt>
                <c:pt idx="8">
                  <c:v>25903</c:v>
                </c:pt>
                <c:pt idx="9">
                  <c:v>25934</c:v>
                </c:pt>
                <c:pt idx="10">
                  <c:v>25965</c:v>
                </c:pt>
                <c:pt idx="11">
                  <c:v>25993</c:v>
                </c:pt>
                <c:pt idx="12">
                  <c:v>26024</c:v>
                </c:pt>
                <c:pt idx="13">
                  <c:v>26054</c:v>
                </c:pt>
                <c:pt idx="14">
                  <c:v>26085</c:v>
                </c:pt>
                <c:pt idx="15">
                  <c:v>26115</c:v>
                </c:pt>
                <c:pt idx="16">
                  <c:v>26146</c:v>
                </c:pt>
                <c:pt idx="17">
                  <c:v>26177</c:v>
                </c:pt>
                <c:pt idx="18">
                  <c:v>26207</c:v>
                </c:pt>
                <c:pt idx="19">
                  <c:v>26238</c:v>
                </c:pt>
                <c:pt idx="20">
                  <c:v>26268</c:v>
                </c:pt>
                <c:pt idx="21">
                  <c:v>26299</c:v>
                </c:pt>
                <c:pt idx="22">
                  <c:v>26330</c:v>
                </c:pt>
                <c:pt idx="23">
                  <c:v>26359</c:v>
                </c:pt>
              </c:numCache>
            </c:numRef>
          </c:cat>
          <c:val>
            <c:numRef>
              <c:f>Plan1!$C$2:$C$25</c:f>
              <c:numCache>
                <c:formatCode>General</c:formatCode>
                <c:ptCount val="24"/>
                <c:pt idx="0">
                  <c:v>70</c:v>
                </c:pt>
                <c:pt idx="1">
                  <c:v>68.87</c:v>
                </c:pt>
                <c:pt idx="2">
                  <c:v>67.709999999999994</c:v>
                </c:pt>
                <c:pt idx="3">
                  <c:v>66.569999999999993</c:v>
                </c:pt>
                <c:pt idx="4">
                  <c:v>65.260000000000005</c:v>
                </c:pt>
                <c:pt idx="5">
                  <c:v>63.65</c:v>
                </c:pt>
                <c:pt idx="6">
                  <c:v>61.94</c:v>
                </c:pt>
                <c:pt idx="7">
                  <c:v>60.2</c:v>
                </c:pt>
                <c:pt idx="8">
                  <c:v>58.97</c:v>
                </c:pt>
                <c:pt idx="9">
                  <c:v>57.83</c:v>
                </c:pt>
                <c:pt idx="10">
                  <c:v>56.64</c:v>
                </c:pt>
                <c:pt idx="11">
                  <c:v>55.64</c:v>
                </c:pt>
                <c:pt idx="12">
                  <c:v>54.61</c:v>
                </c:pt>
                <c:pt idx="13">
                  <c:v>53.57</c:v>
                </c:pt>
                <c:pt idx="14">
                  <c:v>52.52</c:v>
                </c:pt>
                <c:pt idx="15">
                  <c:v>51.5</c:v>
                </c:pt>
                <c:pt idx="16">
                  <c:v>50.33</c:v>
                </c:pt>
                <c:pt idx="17">
                  <c:v>48.89</c:v>
                </c:pt>
                <c:pt idx="18">
                  <c:v>47.36</c:v>
                </c:pt>
                <c:pt idx="19">
                  <c:v>45.79</c:v>
                </c:pt>
                <c:pt idx="20">
                  <c:v>44.7</c:v>
                </c:pt>
                <c:pt idx="21">
                  <c:v>43.67</c:v>
                </c:pt>
                <c:pt idx="22">
                  <c:v>42.59</c:v>
                </c:pt>
                <c:pt idx="23">
                  <c:v>41.68</c:v>
                </c:pt>
              </c:numCache>
            </c:numRef>
          </c:val>
          <c:smooth val="0"/>
        </c:ser>
        <c:ser>
          <c:idx val="3"/>
          <c:order val="4"/>
          <c:tx>
            <c:v>Volume morto</c:v>
          </c:tx>
          <c:spPr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cat>
            <c:numRef>
              <c:f>Plan1!$A$2:$A$25</c:f>
              <c:numCache>
                <c:formatCode>mmm\-yy</c:formatCode>
                <c:ptCount val="24"/>
                <c:pt idx="0">
                  <c:v>25659</c:v>
                </c:pt>
                <c:pt idx="1">
                  <c:v>25689</c:v>
                </c:pt>
                <c:pt idx="2">
                  <c:v>25720</c:v>
                </c:pt>
                <c:pt idx="3">
                  <c:v>25750</c:v>
                </c:pt>
                <c:pt idx="4">
                  <c:v>25781</c:v>
                </c:pt>
                <c:pt idx="5">
                  <c:v>25812</c:v>
                </c:pt>
                <c:pt idx="6">
                  <c:v>25842</c:v>
                </c:pt>
                <c:pt idx="7">
                  <c:v>25873</c:v>
                </c:pt>
                <c:pt idx="8">
                  <c:v>25903</c:v>
                </c:pt>
                <c:pt idx="9">
                  <c:v>25934</c:v>
                </c:pt>
                <c:pt idx="10">
                  <c:v>25965</c:v>
                </c:pt>
                <c:pt idx="11">
                  <c:v>25993</c:v>
                </c:pt>
                <c:pt idx="12">
                  <c:v>26024</c:v>
                </c:pt>
                <c:pt idx="13">
                  <c:v>26054</c:v>
                </c:pt>
                <c:pt idx="14">
                  <c:v>26085</c:v>
                </c:pt>
                <c:pt idx="15">
                  <c:v>26115</c:v>
                </c:pt>
                <c:pt idx="16">
                  <c:v>26146</c:v>
                </c:pt>
                <c:pt idx="17">
                  <c:v>26177</c:v>
                </c:pt>
                <c:pt idx="18">
                  <c:v>26207</c:v>
                </c:pt>
                <c:pt idx="19">
                  <c:v>26238</c:v>
                </c:pt>
                <c:pt idx="20">
                  <c:v>26268</c:v>
                </c:pt>
                <c:pt idx="21">
                  <c:v>26299</c:v>
                </c:pt>
                <c:pt idx="22">
                  <c:v>26330</c:v>
                </c:pt>
                <c:pt idx="23">
                  <c:v>26359</c:v>
                </c:pt>
              </c:numCache>
            </c:numRef>
          </c:cat>
          <c:val>
            <c:numRef>
              <c:f>Plan1!$E$2:$E$25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229696"/>
        <c:axId val="83291520"/>
      </c:lineChart>
      <c:dateAx>
        <c:axId val="832296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83291520"/>
        <c:crosses val="autoZero"/>
        <c:auto val="1"/>
        <c:lblOffset val="100"/>
        <c:baseTimeUnit val="months"/>
      </c:dateAx>
      <c:valAx>
        <c:axId val="83291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32296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Curvas-guia</a:t>
            </a:r>
            <a:r>
              <a:rPr lang="pt-BR" baseline="0"/>
              <a:t> Mirorós - Cota m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Curva 1 - prioritários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1'!$F$2:$F$18</c:f>
              <c:numCache>
                <c:formatCode>0.00</c:formatCode>
                <c:ptCount val="17"/>
                <c:pt idx="0">
                  <c:v>495</c:v>
                </c:pt>
                <c:pt idx="1">
                  <c:v>495</c:v>
                </c:pt>
                <c:pt idx="2">
                  <c:v>492</c:v>
                </c:pt>
                <c:pt idx="3">
                  <c:v>492</c:v>
                </c:pt>
                <c:pt idx="4">
                  <c:v>492</c:v>
                </c:pt>
                <c:pt idx="5">
                  <c:v>492</c:v>
                </c:pt>
                <c:pt idx="6">
                  <c:v>492</c:v>
                </c:pt>
                <c:pt idx="7">
                  <c:v>492</c:v>
                </c:pt>
                <c:pt idx="8">
                  <c:v>492</c:v>
                </c:pt>
                <c:pt idx="9">
                  <c:v>492</c:v>
                </c:pt>
                <c:pt idx="10">
                  <c:v>492</c:v>
                </c:pt>
                <c:pt idx="11">
                  <c:v>492</c:v>
                </c:pt>
                <c:pt idx="12">
                  <c:v>495</c:v>
                </c:pt>
                <c:pt idx="13">
                  <c:v>495</c:v>
                </c:pt>
                <c:pt idx="14">
                  <c:v>492</c:v>
                </c:pt>
                <c:pt idx="15">
                  <c:v>492</c:v>
                </c:pt>
                <c:pt idx="16">
                  <c:v>492</c:v>
                </c:pt>
              </c:numCache>
            </c:numRef>
          </c:val>
          <c:smooth val="0"/>
        </c:ser>
        <c:ser>
          <c:idx val="5"/>
          <c:order val="1"/>
          <c:tx>
            <c:v>Curva 2 - primários</c:v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1'!$I$2:$I$18</c:f>
              <c:numCache>
                <c:formatCode>0.00</c:formatCode>
                <c:ptCount val="17"/>
                <c:pt idx="0">
                  <c:v>509</c:v>
                </c:pt>
                <c:pt idx="1">
                  <c:v>509</c:v>
                </c:pt>
                <c:pt idx="2">
                  <c:v>507.67</c:v>
                </c:pt>
                <c:pt idx="3">
                  <c:v>507</c:v>
                </c:pt>
                <c:pt idx="4">
                  <c:v>505</c:v>
                </c:pt>
                <c:pt idx="5">
                  <c:v>505</c:v>
                </c:pt>
                <c:pt idx="6">
                  <c:v>502</c:v>
                </c:pt>
                <c:pt idx="7">
                  <c:v>502</c:v>
                </c:pt>
                <c:pt idx="8">
                  <c:v>502</c:v>
                </c:pt>
                <c:pt idx="9">
                  <c:v>502</c:v>
                </c:pt>
                <c:pt idx="10">
                  <c:v>501</c:v>
                </c:pt>
                <c:pt idx="11">
                  <c:v>499</c:v>
                </c:pt>
                <c:pt idx="12">
                  <c:v>509</c:v>
                </c:pt>
                <c:pt idx="13">
                  <c:v>509</c:v>
                </c:pt>
                <c:pt idx="14">
                  <c:v>507.67</c:v>
                </c:pt>
                <c:pt idx="15">
                  <c:v>507</c:v>
                </c:pt>
                <c:pt idx="16">
                  <c:v>505</c:v>
                </c:pt>
              </c:numCache>
            </c:numRef>
          </c:val>
          <c:smooth val="0"/>
        </c:ser>
        <c:ser>
          <c:idx val="8"/>
          <c:order val="2"/>
          <c:tx>
            <c:v>Curva 3 - secundários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1'!$L$2:$L$18</c:f>
              <c:numCache>
                <c:formatCode>0.00</c:formatCode>
                <c:ptCount val="17"/>
                <c:pt idx="0">
                  <c:v>516</c:v>
                </c:pt>
                <c:pt idx="1">
                  <c:v>516</c:v>
                </c:pt>
                <c:pt idx="2">
                  <c:v>515</c:v>
                </c:pt>
                <c:pt idx="3">
                  <c:v>514</c:v>
                </c:pt>
                <c:pt idx="4">
                  <c:v>512.71</c:v>
                </c:pt>
                <c:pt idx="5">
                  <c:v>511</c:v>
                </c:pt>
                <c:pt idx="6">
                  <c:v>509</c:v>
                </c:pt>
                <c:pt idx="7">
                  <c:v>509</c:v>
                </c:pt>
                <c:pt idx="8">
                  <c:v>507.67</c:v>
                </c:pt>
                <c:pt idx="9">
                  <c:v>507</c:v>
                </c:pt>
                <c:pt idx="10">
                  <c:v>505</c:v>
                </c:pt>
                <c:pt idx="11">
                  <c:v>502</c:v>
                </c:pt>
                <c:pt idx="12">
                  <c:v>516</c:v>
                </c:pt>
                <c:pt idx="13">
                  <c:v>516</c:v>
                </c:pt>
                <c:pt idx="14">
                  <c:v>515</c:v>
                </c:pt>
                <c:pt idx="15">
                  <c:v>514</c:v>
                </c:pt>
                <c:pt idx="16">
                  <c:v>512.71</c:v>
                </c:pt>
              </c:numCache>
            </c:numRef>
          </c:val>
          <c:smooth val="0"/>
        </c:ser>
        <c:ser>
          <c:idx val="11"/>
          <c:order val="3"/>
          <c:tx>
            <c:v>Histórico</c:v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1'!$O$2:$O$18</c:f>
              <c:numCache>
                <c:formatCode>0.00</c:formatCode>
                <c:ptCount val="17"/>
                <c:pt idx="0">
                  <c:v>501</c:v>
                </c:pt>
                <c:pt idx="1">
                  <c:v>499</c:v>
                </c:pt>
                <c:pt idx="2">
                  <c:v>499</c:v>
                </c:pt>
                <c:pt idx="3">
                  <c:v>499</c:v>
                </c:pt>
                <c:pt idx="4">
                  <c:v>499</c:v>
                </c:pt>
                <c:pt idx="5">
                  <c:v>499</c:v>
                </c:pt>
                <c:pt idx="6">
                  <c:v>501</c:v>
                </c:pt>
                <c:pt idx="7">
                  <c:v>501</c:v>
                </c:pt>
                <c:pt idx="8">
                  <c:v>501</c:v>
                </c:pt>
              </c:numCache>
            </c:numRef>
          </c:val>
          <c:smooth val="0"/>
        </c:ser>
        <c:ser>
          <c:idx val="0"/>
          <c:order val="4"/>
          <c:tx>
            <c:v>Alerta 2</c:v>
          </c:tx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1'!$V$2:$V$18</c:f>
              <c:numCache>
                <c:formatCode>_(* #,##0.00_);_(* \(#,##0.00\);_(* "-"??_);_(@_)</c:formatCode>
                <c:ptCount val="17"/>
                <c:pt idx="0">
                  <c:v>507.76</c:v>
                </c:pt>
                <c:pt idx="1">
                  <c:v>507.76</c:v>
                </c:pt>
                <c:pt idx="2">
                  <c:v>507.76</c:v>
                </c:pt>
                <c:pt idx="3">
                  <c:v>507.76</c:v>
                </c:pt>
                <c:pt idx="4">
                  <c:v>507.76</c:v>
                </c:pt>
                <c:pt idx="5">
                  <c:v>507.76</c:v>
                </c:pt>
                <c:pt idx="6">
                  <c:v>507.76</c:v>
                </c:pt>
                <c:pt idx="7">
                  <c:v>507.76</c:v>
                </c:pt>
                <c:pt idx="8">
                  <c:v>507.76</c:v>
                </c:pt>
                <c:pt idx="9">
                  <c:v>507.76</c:v>
                </c:pt>
                <c:pt idx="10">
                  <c:v>507.76</c:v>
                </c:pt>
                <c:pt idx="11">
                  <c:v>507.76</c:v>
                </c:pt>
                <c:pt idx="12">
                  <c:v>507.76</c:v>
                </c:pt>
                <c:pt idx="13">
                  <c:v>507.76</c:v>
                </c:pt>
                <c:pt idx="14">
                  <c:v>507.76</c:v>
                </c:pt>
                <c:pt idx="15">
                  <c:v>507.76</c:v>
                </c:pt>
                <c:pt idx="16">
                  <c:v>507.76</c:v>
                </c:pt>
              </c:numCache>
            </c:numRef>
          </c:val>
          <c:smooth val="0"/>
        </c:ser>
        <c:ser>
          <c:idx val="1"/>
          <c:order val="5"/>
          <c:tx>
            <c:v>Alerta 2 - racionamento AU</c:v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1'!$W$2:$W$18</c:f>
              <c:numCache>
                <c:formatCode>_(* #,##0.00_);_(* \(#,##0.00\);_(* "-"??_);_(@_)</c:formatCode>
                <c:ptCount val="17"/>
                <c:pt idx="0">
                  <c:v>502</c:v>
                </c:pt>
                <c:pt idx="1">
                  <c:v>502</c:v>
                </c:pt>
                <c:pt idx="2">
                  <c:v>502</c:v>
                </c:pt>
                <c:pt idx="3">
                  <c:v>502</c:v>
                </c:pt>
                <c:pt idx="4">
                  <c:v>502</c:v>
                </c:pt>
                <c:pt idx="5">
                  <c:v>502</c:v>
                </c:pt>
                <c:pt idx="6">
                  <c:v>502</c:v>
                </c:pt>
                <c:pt idx="7">
                  <c:v>502</c:v>
                </c:pt>
                <c:pt idx="8">
                  <c:v>502</c:v>
                </c:pt>
                <c:pt idx="9">
                  <c:v>502</c:v>
                </c:pt>
                <c:pt idx="10">
                  <c:v>502</c:v>
                </c:pt>
                <c:pt idx="11">
                  <c:v>502</c:v>
                </c:pt>
                <c:pt idx="12">
                  <c:v>502</c:v>
                </c:pt>
                <c:pt idx="13">
                  <c:v>502</c:v>
                </c:pt>
                <c:pt idx="14">
                  <c:v>502</c:v>
                </c:pt>
                <c:pt idx="15">
                  <c:v>502</c:v>
                </c:pt>
                <c:pt idx="16">
                  <c:v>502</c:v>
                </c:pt>
              </c:numCache>
            </c:numRef>
          </c:val>
          <c:smooth val="0"/>
        </c:ser>
        <c:ser>
          <c:idx val="3"/>
          <c:order val="6"/>
          <c:tx>
            <c:v>Alerta 3 - primários</c:v>
          </c:tx>
          <c:spPr>
            <a:ln w="28575" cap="rnd">
              <a:solidFill>
                <a:srgbClr val="FFFF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1'!$X$2:$X$18</c:f>
              <c:numCache>
                <c:formatCode>_(* #,##0.00_);_(* \(#,##0.00\);_(* "-"??_);_(@_)</c:formatCode>
                <c:ptCount val="17"/>
                <c:pt idx="0">
                  <c:v>500.67</c:v>
                </c:pt>
                <c:pt idx="1">
                  <c:v>500.67</c:v>
                </c:pt>
                <c:pt idx="2">
                  <c:v>500.67</c:v>
                </c:pt>
                <c:pt idx="3">
                  <c:v>500.67</c:v>
                </c:pt>
                <c:pt idx="4">
                  <c:v>500.67</c:v>
                </c:pt>
                <c:pt idx="5">
                  <c:v>500.67</c:v>
                </c:pt>
                <c:pt idx="6">
                  <c:v>500.67</c:v>
                </c:pt>
                <c:pt idx="7">
                  <c:v>500.67</c:v>
                </c:pt>
                <c:pt idx="8">
                  <c:v>500.67</c:v>
                </c:pt>
                <c:pt idx="9">
                  <c:v>500.67</c:v>
                </c:pt>
                <c:pt idx="10">
                  <c:v>500.67</c:v>
                </c:pt>
                <c:pt idx="11">
                  <c:v>500.67</c:v>
                </c:pt>
                <c:pt idx="12">
                  <c:v>500.67</c:v>
                </c:pt>
                <c:pt idx="13">
                  <c:v>500.67</c:v>
                </c:pt>
                <c:pt idx="14">
                  <c:v>500.67</c:v>
                </c:pt>
                <c:pt idx="15">
                  <c:v>500.67</c:v>
                </c:pt>
                <c:pt idx="16">
                  <c:v>500.67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47456"/>
        <c:axId val="89065344"/>
      </c:lineChart>
      <c:catAx>
        <c:axId val="8454745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\r\a\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9065344"/>
        <c:crosses val="autoZero"/>
        <c:auto val="1"/>
        <c:lblAlgn val="ctr"/>
        <c:lblOffset val="100"/>
        <c:noMultiLvlLbl val="0"/>
      </c:catAx>
      <c:valAx>
        <c:axId val="890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Cota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4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Curvas-guia Mirorós</a:t>
            </a:r>
            <a:r>
              <a:rPr lang="pt-BR" baseline="0"/>
              <a:t> - Volume %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Curva 1 - prioritários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1'!$E$2:$E$18</c:f>
              <c:numCache>
                <c:formatCode>0.00%</c:formatCode>
                <c:ptCount val="17"/>
                <c:pt idx="0">
                  <c:v>4.6549245147375989E-2</c:v>
                </c:pt>
                <c:pt idx="1">
                  <c:v>4.4871794871794879E-2</c:v>
                </c:pt>
                <c:pt idx="2">
                  <c:v>4.2535346273664031E-2</c:v>
                </c:pt>
                <c:pt idx="3">
                  <c:v>4.0019170860292358E-2</c:v>
                </c:pt>
                <c:pt idx="4">
                  <c:v>3.7383177570093462E-2</c:v>
                </c:pt>
                <c:pt idx="5">
                  <c:v>3.5945363048166791E-2</c:v>
                </c:pt>
                <c:pt idx="6">
                  <c:v>3.4567457464653728E-2</c:v>
                </c:pt>
                <c:pt idx="7">
                  <c:v>3.3848550203690396E-2</c:v>
                </c:pt>
                <c:pt idx="8">
                  <c:v>3.2650371435418171E-2</c:v>
                </c:pt>
                <c:pt idx="9">
                  <c:v>3.4807093218308174E-2</c:v>
                </c:pt>
                <c:pt idx="10">
                  <c:v>3.3429187634795111E-2</c:v>
                </c:pt>
                <c:pt idx="11">
                  <c:v>3.199137311286844E-2</c:v>
                </c:pt>
                <c:pt idx="12">
                  <c:v>4.6549245147375989E-2</c:v>
                </c:pt>
                <c:pt idx="13">
                  <c:v>4.4871794871794879E-2</c:v>
                </c:pt>
                <c:pt idx="14">
                  <c:v>4.2535346273664031E-2</c:v>
                </c:pt>
                <c:pt idx="15">
                  <c:v>4.0019170860292358E-2</c:v>
                </c:pt>
                <c:pt idx="16">
                  <c:v>3.7383177570093462E-2</c:v>
                </c:pt>
              </c:numCache>
            </c:numRef>
          </c:val>
          <c:smooth val="0"/>
        </c:ser>
        <c:ser>
          <c:idx val="4"/>
          <c:order val="1"/>
          <c:tx>
            <c:v>Curva 2 - primários</c:v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1'!$H$2:$H$18</c:f>
              <c:numCache>
                <c:formatCode>0.00%</c:formatCode>
                <c:ptCount val="17"/>
                <c:pt idx="0">
                  <c:v>0.28211119098969573</c:v>
                </c:pt>
                <c:pt idx="1">
                  <c:v>0.26557632398753894</c:v>
                </c:pt>
                <c:pt idx="2">
                  <c:v>0.24430865085070694</c:v>
                </c:pt>
                <c:pt idx="3">
                  <c:v>0.22274143302180688</c:v>
                </c:pt>
                <c:pt idx="4">
                  <c:v>0.20021567217828903</c:v>
                </c:pt>
                <c:pt idx="5">
                  <c:v>0.18320153366882339</c:v>
                </c:pt>
                <c:pt idx="6">
                  <c:v>0.16762520968128447</c:v>
                </c:pt>
                <c:pt idx="7">
                  <c:v>0.15258806613946801</c:v>
                </c:pt>
                <c:pt idx="8">
                  <c:v>0.13820992092020132</c:v>
                </c:pt>
                <c:pt idx="9">
                  <c:v>0.12718667625209681</c:v>
                </c:pt>
                <c:pt idx="10">
                  <c:v>0.1128085310328301</c:v>
                </c:pt>
                <c:pt idx="11">
                  <c:v>9.669302659956866E-2</c:v>
                </c:pt>
                <c:pt idx="12">
                  <c:v>0.28211119098969573</c:v>
                </c:pt>
                <c:pt idx="13">
                  <c:v>0.26557632398753894</c:v>
                </c:pt>
                <c:pt idx="14">
                  <c:v>0.24430865085070694</c:v>
                </c:pt>
                <c:pt idx="15">
                  <c:v>0.22274143302180688</c:v>
                </c:pt>
                <c:pt idx="16">
                  <c:v>0.20021567217828903</c:v>
                </c:pt>
              </c:numCache>
            </c:numRef>
          </c:val>
          <c:smooth val="0"/>
        </c:ser>
        <c:ser>
          <c:idx val="7"/>
          <c:order val="2"/>
          <c:tx>
            <c:v>Curva 3 - secundários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1'!$K$2:$K$18</c:f>
              <c:numCache>
                <c:formatCode>0.00%</c:formatCode>
                <c:ptCount val="17"/>
                <c:pt idx="0">
                  <c:v>0.47873232686316802</c:v>
                </c:pt>
                <c:pt idx="1">
                  <c:v>0.45051521687035712</c:v>
                </c:pt>
                <c:pt idx="2">
                  <c:v>0.41427030913012231</c:v>
                </c:pt>
                <c:pt idx="3">
                  <c:v>0.37796549245147382</c:v>
                </c:pt>
                <c:pt idx="4">
                  <c:v>0.34046249700455311</c:v>
                </c:pt>
                <c:pt idx="5">
                  <c:v>0.31116702612029717</c:v>
                </c:pt>
                <c:pt idx="6">
                  <c:v>0.28462736640306735</c:v>
                </c:pt>
                <c:pt idx="7">
                  <c:v>0.2584471603163192</c:v>
                </c:pt>
                <c:pt idx="8">
                  <c:v>0.23370476875149773</c:v>
                </c:pt>
                <c:pt idx="9">
                  <c:v>0.21219745986101129</c:v>
                </c:pt>
                <c:pt idx="10">
                  <c:v>0.1873951593577762</c:v>
                </c:pt>
                <c:pt idx="11">
                  <c:v>0.15929786724179248</c:v>
                </c:pt>
                <c:pt idx="12">
                  <c:v>0.47873232686316802</c:v>
                </c:pt>
                <c:pt idx="13">
                  <c:v>0.45051521687035712</c:v>
                </c:pt>
                <c:pt idx="14">
                  <c:v>0.41427030913012231</c:v>
                </c:pt>
                <c:pt idx="15">
                  <c:v>0.37796549245147382</c:v>
                </c:pt>
                <c:pt idx="16">
                  <c:v>0.34046249700455311</c:v>
                </c:pt>
              </c:numCache>
            </c:numRef>
          </c:val>
          <c:smooth val="0"/>
        </c:ser>
        <c:ser>
          <c:idx val="10"/>
          <c:order val="3"/>
          <c:tx>
            <c:v>Histórico</c:v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 Curvas gerais 1'!$C$2:$C$18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1'!$N$2:$N$18</c:f>
              <c:numCache>
                <c:formatCode>0.00%</c:formatCode>
                <c:ptCount val="17"/>
                <c:pt idx="0">
                  <c:v>0.10633836568416008</c:v>
                </c:pt>
                <c:pt idx="1">
                  <c:v>0.10106637910376229</c:v>
                </c:pt>
                <c:pt idx="2">
                  <c:v>9.6333572969086984E-2</c:v>
                </c:pt>
                <c:pt idx="3">
                  <c:v>9.1540857895998085E-2</c:v>
                </c:pt>
                <c:pt idx="4">
                  <c:v>8.590941768511863E-2</c:v>
                </c:pt>
                <c:pt idx="5">
                  <c:v>9.4596213755092265E-2</c:v>
                </c:pt>
                <c:pt idx="6">
                  <c:v>0.11778097292115984</c:v>
                </c:pt>
                <c:pt idx="7">
                  <c:v>0.113287802540139</c:v>
                </c:pt>
                <c:pt idx="8">
                  <c:v>0.11316798466331178</c:v>
                </c:pt>
              </c:numCache>
            </c:numRef>
          </c:val>
          <c:smooth val="0"/>
        </c:ser>
        <c:ser>
          <c:idx val="0"/>
          <c:order val="4"/>
          <c:tx>
            <c:v>Alerta 1</c:v>
          </c:tx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1'!$S$2:$S$18</c:f>
              <c:numCache>
                <c:formatCode>0.00%</c:formatCode>
                <c:ptCount val="17"/>
                <c:pt idx="0">
                  <c:v>0.23112868439971243</c:v>
                </c:pt>
                <c:pt idx="1">
                  <c:v>0.23112868439971243</c:v>
                </c:pt>
                <c:pt idx="2">
                  <c:v>0.23112868439971243</c:v>
                </c:pt>
                <c:pt idx="3">
                  <c:v>0.23112868439971243</c:v>
                </c:pt>
                <c:pt idx="4">
                  <c:v>0.23112868439971243</c:v>
                </c:pt>
                <c:pt idx="5">
                  <c:v>0.23112868439971243</c:v>
                </c:pt>
                <c:pt idx="6">
                  <c:v>0.23112868439971243</c:v>
                </c:pt>
                <c:pt idx="7">
                  <c:v>0.23112868439971243</c:v>
                </c:pt>
                <c:pt idx="8">
                  <c:v>0.23112868439971243</c:v>
                </c:pt>
                <c:pt idx="9">
                  <c:v>0.23112868439971243</c:v>
                </c:pt>
                <c:pt idx="10">
                  <c:v>0.23112868439971243</c:v>
                </c:pt>
                <c:pt idx="11">
                  <c:v>0.23112868439971243</c:v>
                </c:pt>
                <c:pt idx="12">
                  <c:v>0.23112868439971243</c:v>
                </c:pt>
                <c:pt idx="13">
                  <c:v>0.23112868439971243</c:v>
                </c:pt>
                <c:pt idx="14">
                  <c:v>0.23112868439971243</c:v>
                </c:pt>
                <c:pt idx="15">
                  <c:v>0.23112868439971243</c:v>
                </c:pt>
                <c:pt idx="16">
                  <c:v>0.23112868439971243</c:v>
                </c:pt>
              </c:numCache>
            </c:numRef>
          </c:val>
          <c:smooth val="0"/>
        </c:ser>
        <c:ser>
          <c:idx val="2"/>
          <c:order val="5"/>
          <c:tx>
            <c:v>Alerta 2 - racionamento AU</c:v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1'!$T$2:$T$18</c:f>
              <c:numCache>
                <c:formatCode>0.00%</c:formatCode>
                <c:ptCount val="17"/>
                <c:pt idx="0">
                  <c:v>0.12149532710280375</c:v>
                </c:pt>
                <c:pt idx="1">
                  <c:v>0.12149532710280375</c:v>
                </c:pt>
                <c:pt idx="2">
                  <c:v>0.12149532710280375</c:v>
                </c:pt>
                <c:pt idx="3">
                  <c:v>0.12149532710280375</c:v>
                </c:pt>
                <c:pt idx="4">
                  <c:v>0.12149532710280375</c:v>
                </c:pt>
                <c:pt idx="5">
                  <c:v>0.12149532710280375</c:v>
                </c:pt>
                <c:pt idx="6">
                  <c:v>0.12149532710280375</c:v>
                </c:pt>
                <c:pt idx="7">
                  <c:v>0.12149532710280375</c:v>
                </c:pt>
                <c:pt idx="8">
                  <c:v>0.12149532710280375</c:v>
                </c:pt>
                <c:pt idx="9">
                  <c:v>0.12149532710280375</c:v>
                </c:pt>
                <c:pt idx="10">
                  <c:v>0.12149532710280375</c:v>
                </c:pt>
                <c:pt idx="11">
                  <c:v>0.12149532710280375</c:v>
                </c:pt>
                <c:pt idx="12">
                  <c:v>0.12149532710280375</c:v>
                </c:pt>
                <c:pt idx="13">
                  <c:v>0.12149532710280375</c:v>
                </c:pt>
                <c:pt idx="14">
                  <c:v>0.12149532710280375</c:v>
                </c:pt>
                <c:pt idx="15">
                  <c:v>0.12149532710280375</c:v>
                </c:pt>
                <c:pt idx="16">
                  <c:v>0.12149532710280375</c:v>
                </c:pt>
              </c:numCache>
            </c:numRef>
          </c:val>
          <c:smooth val="0"/>
        </c:ser>
        <c:ser>
          <c:idx val="3"/>
          <c:order val="6"/>
          <c:tx>
            <c:v>Alerta 3 - primários</c:v>
          </c:tx>
          <c:spPr>
            <a:ln w="28575" cap="rnd">
              <a:solidFill>
                <a:srgbClr val="FFFF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1'!$U$2:$U$18</c:f>
              <c:numCache>
                <c:formatCode>0.00%</c:formatCode>
                <c:ptCount val="17"/>
                <c:pt idx="0">
                  <c:v>0.10130601485741673</c:v>
                </c:pt>
                <c:pt idx="1">
                  <c:v>0.10130601485741673</c:v>
                </c:pt>
                <c:pt idx="2">
                  <c:v>0.10130601485741673</c:v>
                </c:pt>
                <c:pt idx="3">
                  <c:v>0.10130601485741673</c:v>
                </c:pt>
                <c:pt idx="4">
                  <c:v>0.10130601485741673</c:v>
                </c:pt>
                <c:pt idx="5">
                  <c:v>0.10130601485741673</c:v>
                </c:pt>
                <c:pt idx="6">
                  <c:v>0.10130601485741673</c:v>
                </c:pt>
                <c:pt idx="7">
                  <c:v>0.10130601485741673</c:v>
                </c:pt>
                <c:pt idx="8">
                  <c:v>0.10130601485741673</c:v>
                </c:pt>
                <c:pt idx="9">
                  <c:v>0.10130601485741673</c:v>
                </c:pt>
                <c:pt idx="10">
                  <c:v>0.10130601485741673</c:v>
                </c:pt>
                <c:pt idx="11">
                  <c:v>0.10130601485741673</c:v>
                </c:pt>
                <c:pt idx="12">
                  <c:v>0.10130601485741673</c:v>
                </c:pt>
                <c:pt idx="13">
                  <c:v>0.10130601485741673</c:v>
                </c:pt>
                <c:pt idx="14">
                  <c:v>0.10130601485741673</c:v>
                </c:pt>
                <c:pt idx="15">
                  <c:v>0.10130601485741673</c:v>
                </c:pt>
                <c:pt idx="16">
                  <c:v>0.10130601485741673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108672"/>
        <c:axId val="90111360"/>
      </c:lineChart>
      <c:catAx>
        <c:axId val="90108672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\r\a\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0111360"/>
        <c:crosses val="autoZero"/>
        <c:auto val="1"/>
        <c:lblAlgn val="ctr"/>
        <c:lblOffset val="100"/>
        <c:noMultiLvlLbl val="0"/>
      </c:catAx>
      <c:valAx>
        <c:axId val="9011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Volume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0108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Vazões afluentes Bico da Pedra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'Vazões afluentes'!$BD$2:$BD$2</c:f>
              <c:numCache>
                <c:formatCode>General</c:formatCode>
                <c:ptCount val="1"/>
              </c:numCache>
            </c:numRef>
          </c:cat>
          <c:val>
            <c:numRef>
              <c:f>'Vazões afluentes'!$BE$2:$BE$2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76672"/>
        <c:axId val="95994624"/>
      </c:lineChart>
      <c:catAx>
        <c:axId val="9567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5994624"/>
        <c:crosses val="autoZero"/>
        <c:auto val="1"/>
        <c:lblAlgn val="ctr"/>
        <c:lblOffset val="100"/>
        <c:noMultiLvlLbl val="0"/>
      </c:catAx>
      <c:valAx>
        <c:axId val="9599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567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Vazões afluentes m3/s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'Vazões afluentes'!$S$2:$AD$2</c:f>
              <c:strCache>
                <c:ptCount val="12"/>
                <c:pt idx="0">
                  <c:v>out</c:v>
                </c:pt>
                <c:pt idx="1">
                  <c:v>nov</c:v>
                </c:pt>
                <c:pt idx="2">
                  <c:v>dez</c:v>
                </c:pt>
                <c:pt idx="3">
                  <c:v>jan</c:v>
                </c:pt>
                <c:pt idx="4">
                  <c:v>fev</c:v>
                </c:pt>
                <c:pt idx="5">
                  <c:v>mar</c:v>
                </c:pt>
                <c:pt idx="6">
                  <c:v>abr</c:v>
                </c:pt>
                <c:pt idx="7">
                  <c:v>mai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'Vazões afluentes'!$S$3:$AD$3</c:f>
              <c:numCache>
                <c:formatCode>General</c:formatCode>
                <c:ptCount val="12"/>
                <c:pt idx="0">
                  <c:v>0.78499999999999992</c:v>
                </c:pt>
                <c:pt idx="1">
                  <c:v>2.6</c:v>
                </c:pt>
                <c:pt idx="2">
                  <c:v>1.9750000000000001</c:v>
                </c:pt>
                <c:pt idx="3">
                  <c:v>3.71</c:v>
                </c:pt>
                <c:pt idx="4">
                  <c:v>2.895</c:v>
                </c:pt>
                <c:pt idx="5">
                  <c:v>1.95</c:v>
                </c:pt>
                <c:pt idx="6">
                  <c:v>1.605</c:v>
                </c:pt>
                <c:pt idx="7">
                  <c:v>1.01</c:v>
                </c:pt>
                <c:pt idx="8">
                  <c:v>0.58499999999999996</c:v>
                </c:pt>
                <c:pt idx="9">
                  <c:v>0.47</c:v>
                </c:pt>
                <c:pt idx="10">
                  <c:v>0.45</c:v>
                </c:pt>
                <c:pt idx="11">
                  <c:v>0.45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01792"/>
        <c:axId val="60803328"/>
      </c:lineChart>
      <c:catAx>
        <c:axId val="60801792"/>
        <c:scaling>
          <c:orientation val="minMax"/>
        </c:scaling>
        <c:delete val="0"/>
        <c:axPos val="b"/>
        <c:numFmt formatCode="ge\r\a\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803328"/>
        <c:crosses val="autoZero"/>
        <c:auto val="1"/>
        <c:lblAlgn val="ctr"/>
        <c:lblOffset val="100"/>
        <c:noMultiLvlLbl val="0"/>
      </c:catAx>
      <c:valAx>
        <c:axId val="6080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80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Curvas-guia</a:t>
            </a:r>
            <a:r>
              <a:rPr lang="pt-BR" baseline="0"/>
              <a:t> Mirorós - Volume hm3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Curva 1 - prior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2'!$D$2:$D$18</c:f>
              <c:numCache>
                <c:formatCode>0.00</c:formatCode>
                <c:ptCount val="17"/>
                <c:pt idx="0">
                  <c:v>15.29</c:v>
                </c:pt>
                <c:pt idx="1">
                  <c:v>14.57</c:v>
                </c:pt>
                <c:pt idx="2">
                  <c:v>13.46</c:v>
                </c:pt>
                <c:pt idx="3">
                  <c:v>12.29</c:v>
                </c:pt>
                <c:pt idx="4">
                  <c:v>11.05</c:v>
                </c:pt>
                <c:pt idx="5">
                  <c:v>10.38</c:v>
                </c:pt>
                <c:pt idx="6">
                  <c:v>9.8000000000000007</c:v>
                </c:pt>
                <c:pt idx="7">
                  <c:v>9.2899999999999991</c:v>
                </c:pt>
                <c:pt idx="8">
                  <c:v>8.77</c:v>
                </c:pt>
                <c:pt idx="9">
                  <c:v>8.82</c:v>
                </c:pt>
                <c:pt idx="10">
                  <c:v>8.26</c:v>
                </c:pt>
                <c:pt idx="11">
                  <c:v>7.57</c:v>
                </c:pt>
                <c:pt idx="12">
                  <c:v>15.29</c:v>
                </c:pt>
                <c:pt idx="13">
                  <c:v>14.57</c:v>
                </c:pt>
                <c:pt idx="14">
                  <c:v>13.46</c:v>
                </c:pt>
                <c:pt idx="15">
                  <c:v>12.29</c:v>
                </c:pt>
                <c:pt idx="16">
                  <c:v>11.05</c:v>
                </c:pt>
              </c:numCache>
            </c:numRef>
          </c:val>
          <c:smooth val="0"/>
        </c:ser>
        <c:ser>
          <c:idx val="3"/>
          <c:order val="1"/>
          <c:tx>
            <c:v>Curva 2 - primários</c:v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2'!$G$2:$G$18</c:f>
              <c:numCache>
                <c:formatCode>0.00</c:formatCode>
                <c:ptCount val="17"/>
                <c:pt idx="0">
                  <c:v>42.46</c:v>
                </c:pt>
                <c:pt idx="1">
                  <c:v>40.049999999999997</c:v>
                </c:pt>
                <c:pt idx="2">
                  <c:v>36.86</c:v>
                </c:pt>
                <c:pt idx="3">
                  <c:v>33.590000000000003</c:v>
                </c:pt>
                <c:pt idx="4">
                  <c:v>30.23</c:v>
                </c:pt>
                <c:pt idx="5">
                  <c:v>27.77</c:v>
                </c:pt>
                <c:pt idx="6">
                  <c:v>25.55</c:v>
                </c:pt>
                <c:pt idx="7">
                  <c:v>23.4</c:v>
                </c:pt>
                <c:pt idx="8">
                  <c:v>21.35</c:v>
                </c:pt>
                <c:pt idx="9">
                  <c:v>19.87</c:v>
                </c:pt>
                <c:pt idx="10">
                  <c:v>17.8</c:v>
                </c:pt>
                <c:pt idx="11">
                  <c:v>15.45</c:v>
                </c:pt>
                <c:pt idx="12">
                  <c:v>42.46</c:v>
                </c:pt>
                <c:pt idx="13">
                  <c:v>40.049999999999997</c:v>
                </c:pt>
                <c:pt idx="14">
                  <c:v>36.86</c:v>
                </c:pt>
                <c:pt idx="15">
                  <c:v>33.590000000000003</c:v>
                </c:pt>
                <c:pt idx="16">
                  <c:v>30.23</c:v>
                </c:pt>
              </c:numCache>
            </c:numRef>
          </c:val>
          <c:smooth val="0"/>
        </c:ser>
        <c:ser>
          <c:idx val="6"/>
          <c:order val="2"/>
          <c:tx>
            <c:v>Curva 3 - secundários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2'!$J$2:$J$18</c:f>
              <c:numCache>
                <c:formatCode>0.00</c:formatCode>
                <c:ptCount val="17"/>
                <c:pt idx="0">
                  <c:v>79.91</c:v>
                </c:pt>
                <c:pt idx="1">
                  <c:v>75.2</c:v>
                </c:pt>
                <c:pt idx="2">
                  <c:v>69.150000000000006</c:v>
                </c:pt>
                <c:pt idx="3">
                  <c:v>63.09</c:v>
                </c:pt>
                <c:pt idx="4">
                  <c:v>56.83</c:v>
                </c:pt>
                <c:pt idx="5">
                  <c:v>51.94</c:v>
                </c:pt>
                <c:pt idx="6">
                  <c:v>47.51</c:v>
                </c:pt>
                <c:pt idx="7">
                  <c:v>43.14</c:v>
                </c:pt>
                <c:pt idx="8">
                  <c:v>39.01</c:v>
                </c:pt>
                <c:pt idx="9">
                  <c:v>35.42</c:v>
                </c:pt>
                <c:pt idx="10">
                  <c:v>31.28</c:v>
                </c:pt>
                <c:pt idx="11">
                  <c:v>26.59</c:v>
                </c:pt>
                <c:pt idx="12">
                  <c:v>79.91</c:v>
                </c:pt>
                <c:pt idx="13">
                  <c:v>75.2</c:v>
                </c:pt>
                <c:pt idx="14">
                  <c:v>69.150000000000006</c:v>
                </c:pt>
                <c:pt idx="15">
                  <c:v>63.09</c:v>
                </c:pt>
                <c:pt idx="16">
                  <c:v>56.83</c:v>
                </c:pt>
              </c:numCache>
            </c:numRef>
          </c:val>
          <c:smooth val="0"/>
        </c:ser>
        <c:ser>
          <c:idx val="9"/>
          <c:order val="3"/>
          <c:tx>
            <c:v>Histórico</c:v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2'!$M$2:$M$18</c:f>
              <c:numCache>
                <c:formatCode>General</c:formatCode>
                <c:ptCount val="17"/>
                <c:pt idx="0">
                  <c:v>17.75</c:v>
                </c:pt>
                <c:pt idx="1">
                  <c:v>16.87</c:v>
                </c:pt>
                <c:pt idx="2">
                  <c:v>16.079999999999998</c:v>
                </c:pt>
                <c:pt idx="3">
                  <c:v>15.28</c:v>
                </c:pt>
                <c:pt idx="4">
                  <c:v>14.34</c:v>
                </c:pt>
                <c:pt idx="5">
                  <c:v>15.79</c:v>
                </c:pt>
                <c:pt idx="6">
                  <c:v>19.66</c:v>
                </c:pt>
                <c:pt idx="7">
                  <c:v>18.91</c:v>
                </c:pt>
                <c:pt idx="8">
                  <c:v>18.89</c:v>
                </c:pt>
              </c:numCache>
            </c:numRef>
          </c:val>
          <c:smooth val="0"/>
        </c:ser>
        <c:ser>
          <c:idx val="1"/>
          <c:order val="4"/>
          <c:tx>
            <c:v>Alerta 1</c:v>
          </c:tx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2'!$P$2:$P$18</c:f>
              <c:numCache>
                <c:formatCode>_(* #,##0.00_);_(* \(#,##0.00\);_(* "-"??_);_(@_)</c:formatCode>
                <c:ptCount val="17"/>
                <c:pt idx="0">
                  <c:v>38.58</c:v>
                </c:pt>
                <c:pt idx="1">
                  <c:v>38.58</c:v>
                </c:pt>
                <c:pt idx="2">
                  <c:v>38.58</c:v>
                </c:pt>
                <c:pt idx="3">
                  <c:v>38.58</c:v>
                </c:pt>
                <c:pt idx="4">
                  <c:v>38.58</c:v>
                </c:pt>
                <c:pt idx="5">
                  <c:v>38.58</c:v>
                </c:pt>
                <c:pt idx="6">
                  <c:v>38.58</c:v>
                </c:pt>
                <c:pt idx="7">
                  <c:v>38.58</c:v>
                </c:pt>
                <c:pt idx="8">
                  <c:v>38.58</c:v>
                </c:pt>
                <c:pt idx="9">
                  <c:v>38.58</c:v>
                </c:pt>
                <c:pt idx="10">
                  <c:v>38.58</c:v>
                </c:pt>
                <c:pt idx="11">
                  <c:v>38.58</c:v>
                </c:pt>
                <c:pt idx="12">
                  <c:v>38.58</c:v>
                </c:pt>
                <c:pt idx="13">
                  <c:v>38.58</c:v>
                </c:pt>
                <c:pt idx="14">
                  <c:v>38.58</c:v>
                </c:pt>
                <c:pt idx="15">
                  <c:v>38.58</c:v>
                </c:pt>
                <c:pt idx="16">
                  <c:v>38.58</c:v>
                </c:pt>
              </c:numCache>
            </c:numRef>
          </c:val>
          <c:smooth val="0"/>
        </c:ser>
        <c:ser>
          <c:idx val="2"/>
          <c:order val="5"/>
          <c:tx>
            <c:v>Alerta 2 - racionamento AU</c:v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2'!$Q$2:$Q$18</c:f>
              <c:numCache>
                <c:formatCode>_(* #,##0.00_);_(* \(#,##0.00\);_(* "-"??_);_(@_)</c:formatCode>
                <c:ptCount val="17"/>
                <c:pt idx="0">
                  <c:v>20.28</c:v>
                </c:pt>
                <c:pt idx="1">
                  <c:v>20.28</c:v>
                </c:pt>
                <c:pt idx="2">
                  <c:v>20.28</c:v>
                </c:pt>
                <c:pt idx="3">
                  <c:v>20.28</c:v>
                </c:pt>
                <c:pt idx="4">
                  <c:v>20.28</c:v>
                </c:pt>
                <c:pt idx="5">
                  <c:v>20.28</c:v>
                </c:pt>
                <c:pt idx="6">
                  <c:v>20.28</c:v>
                </c:pt>
                <c:pt idx="7">
                  <c:v>20.28</c:v>
                </c:pt>
                <c:pt idx="8">
                  <c:v>20.28</c:v>
                </c:pt>
                <c:pt idx="9">
                  <c:v>20.28</c:v>
                </c:pt>
                <c:pt idx="10">
                  <c:v>20.28</c:v>
                </c:pt>
                <c:pt idx="11">
                  <c:v>20.28</c:v>
                </c:pt>
                <c:pt idx="12">
                  <c:v>20.28</c:v>
                </c:pt>
                <c:pt idx="13">
                  <c:v>20.28</c:v>
                </c:pt>
                <c:pt idx="14">
                  <c:v>20.28</c:v>
                </c:pt>
                <c:pt idx="15">
                  <c:v>20.28</c:v>
                </c:pt>
                <c:pt idx="16">
                  <c:v>20.28</c:v>
                </c:pt>
              </c:numCache>
            </c:numRef>
          </c:val>
          <c:smooth val="0"/>
        </c:ser>
        <c:ser>
          <c:idx val="4"/>
          <c:order val="6"/>
          <c:tx>
            <c:v>Alerta 3 - primários</c:v>
          </c:tx>
          <c:spPr>
            <a:ln w="28575" cap="rnd">
              <a:solidFill>
                <a:srgbClr val="FFFF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2'!$R$2:$R$18</c:f>
              <c:numCache>
                <c:formatCode>_(* #,##0.00_);_(* \(#,##0.00\);_(* "-"??_);_(@_)</c:formatCode>
                <c:ptCount val="17"/>
                <c:pt idx="0">
                  <c:v>16.91</c:v>
                </c:pt>
                <c:pt idx="1">
                  <c:v>16.91</c:v>
                </c:pt>
                <c:pt idx="2">
                  <c:v>16.91</c:v>
                </c:pt>
                <c:pt idx="3">
                  <c:v>16.91</c:v>
                </c:pt>
                <c:pt idx="4">
                  <c:v>16.91</c:v>
                </c:pt>
                <c:pt idx="5">
                  <c:v>16.91</c:v>
                </c:pt>
                <c:pt idx="6">
                  <c:v>16.91</c:v>
                </c:pt>
                <c:pt idx="7">
                  <c:v>16.91</c:v>
                </c:pt>
                <c:pt idx="8">
                  <c:v>16.91</c:v>
                </c:pt>
                <c:pt idx="9">
                  <c:v>16.91</c:v>
                </c:pt>
                <c:pt idx="10">
                  <c:v>16.91</c:v>
                </c:pt>
                <c:pt idx="11">
                  <c:v>16.91</c:v>
                </c:pt>
                <c:pt idx="12">
                  <c:v>16.91</c:v>
                </c:pt>
                <c:pt idx="13">
                  <c:v>16.91</c:v>
                </c:pt>
                <c:pt idx="14">
                  <c:v>16.91</c:v>
                </c:pt>
                <c:pt idx="15">
                  <c:v>16.91</c:v>
                </c:pt>
                <c:pt idx="16">
                  <c:v>16.91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82784"/>
        <c:axId val="62584704"/>
      </c:lineChart>
      <c:catAx>
        <c:axId val="6258278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\r\a\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2584704"/>
        <c:crosses val="autoZero"/>
        <c:auto val="1"/>
        <c:lblAlgn val="ctr"/>
        <c:lblOffset val="100"/>
        <c:noMultiLvlLbl val="0"/>
      </c:catAx>
      <c:valAx>
        <c:axId val="6258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Volume hm3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2582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Curvas-guia</a:t>
            </a:r>
            <a:r>
              <a:rPr lang="pt-BR" baseline="0"/>
              <a:t> Mirorós - Cota m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Curva 1 - prioritários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2'!$F$2:$F$18</c:f>
              <c:numCache>
                <c:formatCode>0.00</c:formatCode>
                <c:ptCount val="17"/>
                <c:pt idx="0">
                  <c:v>499</c:v>
                </c:pt>
                <c:pt idx="1">
                  <c:v>499</c:v>
                </c:pt>
                <c:pt idx="2">
                  <c:v>495</c:v>
                </c:pt>
                <c:pt idx="3">
                  <c:v>495</c:v>
                </c:pt>
                <c:pt idx="4">
                  <c:v>495</c:v>
                </c:pt>
                <c:pt idx="5">
                  <c:v>495</c:v>
                </c:pt>
                <c:pt idx="6">
                  <c:v>495</c:v>
                </c:pt>
                <c:pt idx="7">
                  <c:v>495</c:v>
                </c:pt>
                <c:pt idx="8">
                  <c:v>495</c:v>
                </c:pt>
                <c:pt idx="9">
                  <c:v>495</c:v>
                </c:pt>
                <c:pt idx="10">
                  <c:v>495</c:v>
                </c:pt>
                <c:pt idx="11">
                  <c:v>495</c:v>
                </c:pt>
                <c:pt idx="12">
                  <c:v>499</c:v>
                </c:pt>
                <c:pt idx="13">
                  <c:v>499</c:v>
                </c:pt>
                <c:pt idx="14">
                  <c:v>495</c:v>
                </c:pt>
                <c:pt idx="15">
                  <c:v>495</c:v>
                </c:pt>
                <c:pt idx="16">
                  <c:v>495</c:v>
                </c:pt>
              </c:numCache>
            </c:numRef>
          </c:val>
          <c:smooth val="0"/>
        </c:ser>
        <c:ser>
          <c:idx val="5"/>
          <c:order val="1"/>
          <c:tx>
            <c:v>Curva 2 - primários</c:v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2'!$I$2:$I$18</c:f>
              <c:numCache>
                <c:formatCode>0.00</c:formatCode>
                <c:ptCount val="17"/>
                <c:pt idx="0">
                  <c:v>509</c:v>
                </c:pt>
                <c:pt idx="1">
                  <c:v>507.67</c:v>
                </c:pt>
                <c:pt idx="2">
                  <c:v>507</c:v>
                </c:pt>
                <c:pt idx="3">
                  <c:v>505</c:v>
                </c:pt>
                <c:pt idx="4">
                  <c:v>505</c:v>
                </c:pt>
                <c:pt idx="5">
                  <c:v>502</c:v>
                </c:pt>
                <c:pt idx="6">
                  <c:v>502</c:v>
                </c:pt>
                <c:pt idx="7">
                  <c:v>502</c:v>
                </c:pt>
                <c:pt idx="8">
                  <c:v>502</c:v>
                </c:pt>
                <c:pt idx="9">
                  <c:v>501</c:v>
                </c:pt>
                <c:pt idx="10">
                  <c:v>501</c:v>
                </c:pt>
                <c:pt idx="11">
                  <c:v>499</c:v>
                </c:pt>
                <c:pt idx="12">
                  <c:v>509</c:v>
                </c:pt>
                <c:pt idx="13">
                  <c:v>507.67</c:v>
                </c:pt>
                <c:pt idx="14">
                  <c:v>507</c:v>
                </c:pt>
                <c:pt idx="15">
                  <c:v>505</c:v>
                </c:pt>
                <c:pt idx="16">
                  <c:v>505</c:v>
                </c:pt>
              </c:numCache>
            </c:numRef>
          </c:val>
          <c:smooth val="0"/>
        </c:ser>
        <c:ser>
          <c:idx val="8"/>
          <c:order val="2"/>
          <c:tx>
            <c:v>Curva 3 - secundários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2'!$L$2:$L$18</c:f>
              <c:numCache>
                <c:formatCode>0.00</c:formatCode>
                <c:ptCount val="17"/>
                <c:pt idx="0">
                  <c:v>516</c:v>
                </c:pt>
                <c:pt idx="1">
                  <c:v>516</c:v>
                </c:pt>
                <c:pt idx="2">
                  <c:v>515</c:v>
                </c:pt>
                <c:pt idx="3">
                  <c:v>514</c:v>
                </c:pt>
                <c:pt idx="4">
                  <c:v>512.71</c:v>
                </c:pt>
                <c:pt idx="5">
                  <c:v>511</c:v>
                </c:pt>
                <c:pt idx="6">
                  <c:v>509</c:v>
                </c:pt>
                <c:pt idx="7">
                  <c:v>509</c:v>
                </c:pt>
                <c:pt idx="8">
                  <c:v>507.67</c:v>
                </c:pt>
                <c:pt idx="9">
                  <c:v>507</c:v>
                </c:pt>
                <c:pt idx="10">
                  <c:v>505</c:v>
                </c:pt>
                <c:pt idx="11">
                  <c:v>502</c:v>
                </c:pt>
                <c:pt idx="12">
                  <c:v>516</c:v>
                </c:pt>
                <c:pt idx="13">
                  <c:v>516</c:v>
                </c:pt>
                <c:pt idx="14">
                  <c:v>515</c:v>
                </c:pt>
                <c:pt idx="15">
                  <c:v>514</c:v>
                </c:pt>
                <c:pt idx="16">
                  <c:v>512.71</c:v>
                </c:pt>
              </c:numCache>
            </c:numRef>
          </c:val>
          <c:smooth val="0"/>
        </c:ser>
        <c:ser>
          <c:idx val="11"/>
          <c:order val="3"/>
          <c:tx>
            <c:v>Histórico</c:v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2'!$O$2:$O$18</c:f>
              <c:numCache>
                <c:formatCode>0.00</c:formatCode>
                <c:ptCount val="17"/>
                <c:pt idx="0">
                  <c:v>501</c:v>
                </c:pt>
                <c:pt idx="1">
                  <c:v>499</c:v>
                </c:pt>
                <c:pt idx="2">
                  <c:v>499</c:v>
                </c:pt>
                <c:pt idx="3">
                  <c:v>499</c:v>
                </c:pt>
                <c:pt idx="4">
                  <c:v>499</c:v>
                </c:pt>
                <c:pt idx="5">
                  <c:v>499</c:v>
                </c:pt>
                <c:pt idx="6">
                  <c:v>501</c:v>
                </c:pt>
                <c:pt idx="7">
                  <c:v>501</c:v>
                </c:pt>
                <c:pt idx="8">
                  <c:v>501</c:v>
                </c:pt>
              </c:numCache>
            </c:numRef>
          </c:val>
          <c:smooth val="0"/>
        </c:ser>
        <c:ser>
          <c:idx val="0"/>
          <c:order val="4"/>
          <c:tx>
            <c:v>Alerta 2</c:v>
          </c:tx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2'!$V$2:$V$18</c:f>
              <c:numCache>
                <c:formatCode>_(* #,##0.00_);_(* \(#,##0.00\);_(* "-"??_);_(@_)</c:formatCode>
                <c:ptCount val="17"/>
                <c:pt idx="0">
                  <c:v>507.76</c:v>
                </c:pt>
                <c:pt idx="1">
                  <c:v>507.76</c:v>
                </c:pt>
                <c:pt idx="2">
                  <c:v>507.76</c:v>
                </c:pt>
                <c:pt idx="3">
                  <c:v>507.76</c:v>
                </c:pt>
                <c:pt idx="4">
                  <c:v>507.76</c:v>
                </c:pt>
                <c:pt idx="5">
                  <c:v>507.76</c:v>
                </c:pt>
                <c:pt idx="6">
                  <c:v>507.76</c:v>
                </c:pt>
                <c:pt idx="7">
                  <c:v>507.76</c:v>
                </c:pt>
                <c:pt idx="8">
                  <c:v>507.76</c:v>
                </c:pt>
                <c:pt idx="9">
                  <c:v>507.76</c:v>
                </c:pt>
                <c:pt idx="10">
                  <c:v>507.76</c:v>
                </c:pt>
                <c:pt idx="11">
                  <c:v>507.76</c:v>
                </c:pt>
                <c:pt idx="12">
                  <c:v>507.76</c:v>
                </c:pt>
                <c:pt idx="13">
                  <c:v>507.76</c:v>
                </c:pt>
                <c:pt idx="14">
                  <c:v>507.76</c:v>
                </c:pt>
                <c:pt idx="15">
                  <c:v>507.76</c:v>
                </c:pt>
                <c:pt idx="16">
                  <c:v>507.76</c:v>
                </c:pt>
              </c:numCache>
            </c:numRef>
          </c:val>
          <c:smooth val="0"/>
        </c:ser>
        <c:ser>
          <c:idx val="1"/>
          <c:order val="5"/>
          <c:tx>
            <c:v>Alerta 2 - racionamento AU</c:v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2'!$W$2:$W$18</c:f>
              <c:numCache>
                <c:formatCode>_(* #,##0.00_);_(* \(#,##0.00\);_(* "-"??_);_(@_)</c:formatCode>
                <c:ptCount val="17"/>
                <c:pt idx="0">
                  <c:v>502</c:v>
                </c:pt>
                <c:pt idx="1">
                  <c:v>502</c:v>
                </c:pt>
                <c:pt idx="2">
                  <c:v>502</c:v>
                </c:pt>
                <c:pt idx="3">
                  <c:v>502</c:v>
                </c:pt>
                <c:pt idx="4">
                  <c:v>502</c:v>
                </c:pt>
                <c:pt idx="5">
                  <c:v>502</c:v>
                </c:pt>
                <c:pt idx="6">
                  <c:v>502</c:v>
                </c:pt>
                <c:pt idx="7">
                  <c:v>502</c:v>
                </c:pt>
                <c:pt idx="8">
                  <c:v>502</c:v>
                </c:pt>
                <c:pt idx="9">
                  <c:v>502</c:v>
                </c:pt>
                <c:pt idx="10">
                  <c:v>502</c:v>
                </c:pt>
                <c:pt idx="11">
                  <c:v>502</c:v>
                </c:pt>
                <c:pt idx="12">
                  <c:v>502</c:v>
                </c:pt>
                <c:pt idx="13">
                  <c:v>502</c:v>
                </c:pt>
                <c:pt idx="14">
                  <c:v>502</c:v>
                </c:pt>
                <c:pt idx="15">
                  <c:v>502</c:v>
                </c:pt>
                <c:pt idx="16">
                  <c:v>502</c:v>
                </c:pt>
              </c:numCache>
            </c:numRef>
          </c:val>
          <c:smooth val="0"/>
        </c:ser>
        <c:ser>
          <c:idx val="3"/>
          <c:order val="6"/>
          <c:tx>
            <c:v>Alerta 3 - primários</c:v>
          </c:tx>
          <c:spPr>
            <a:ln w="28575" cap="rnd">
              <a:solidFill>
                <a:srgbClr val="FFFF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2'!$X$2:$X$18</c:f>
              <c:numCache>
                <c:formatCode>_(* #,##0.00_);_(* \(#,##0.00\);_(* "-"??_);_(@_)</c:formatCode>
                <c:ptCount val="17"/>
                <c:pt idx="0">
                  <c:v>500.67</c:v>
                </c:pt>
                <c:pt idx="1">
                  <c:v>500.67</c:v>
                </c:pt>
                <c:pt idx="2">
                  <c:v>500.67</c:v>
                </c:pt>
                <c:pt idx="3">
                  <c:v>500.67</c:v>
                </c:pt>
                <c:pt idx="4">
                  <c:v>500.67</c:v>
                </c:pt>
                <c:pt idx="5">
                  <c:v>500.67</c:v>
                </c:pt>
                <c:pt idx="6">
                  <c:v>500.67</c:v>
                </c:pt>
                <c:pt idx="7">
                  <c:v>500.67</c:v>
                </c:pt>
                <c:pt idx="8">
                  <c:v>500.67</c:v>
                </c:pt>
                <c:pt idx="9">
                  <c:v>500.67</c:v>
                </c:pt>
                <c:pt idx="10">
                  <c:v>500.67</c:v>
                </c:pt>
                <c:pt idx="11">
                  <c:v>500.67</c:v>
                </c:pt>
                <c:pt idx="12">
                  <c:v>500.67</c:v>
                </c:pt>
                <c:pt idx="13">
                  <c:v>500.67</c:v>
                </c:pt>
                <c:pt idx="14">
                  <c:v>500.67</c:v>
                </c:pt>
                <c:pt idx="15">
                  <c:v>500.67</c:v>
                </c:pt>
                <c:pt idx="16">
                  <c:v>500.67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33344"/>
        <c:axId val="76235520"/>
      </c:lineChart>
      <c:catAx>
        <c:axId val="7623334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\r\a\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6235520"/>
        <c:crosses val="autoZero"/>
        <c:auto val="1"/>
        <c:lblAlgn val="ctr"/>
        <c:lblOffset val="100"/>
        <c:noMultiLvlLbl val="0"/>
      </c:catAx>
      <c:valAx>
        <c:axId val="7623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Cota 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623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Curvas-guia Mirorós</a:t>
            </a:r>
            <a:r>
              <a:rPr lang="pt-BR" baseline="0"/>
              <a:t> - Volume %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Curva 1 - prioritários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2'!$E$2:$E$18</c:f>
              <c:numCache>
                <c:formatCode>0.00%</c:formatCode>
                <c:ptCount val="17"/>
                <c:pt idx="0">
                  <c:v>9.1600766834411693E-2</c:v>
                </c:pt>
                <c:pt idx="1">
                  <c:v>8.7287323268631686E-2</c:v>
                </c:pt>
                <c:pt idx="2">
                  <c:v>8.0637431104720839E-2</c:v>
                </c:pt>
                <c:pt idx="3">
                  <c:v>7.3628085310328301E-2</c:v>
                </c:pt>
                <c:pt idx="4">
                  <c:v>6.6199376947040506E-2</c:v>
                </c:pt>
                <c:pt idx="5">
                  <c:v>6.2185478073328547E-2</c:v>
                </c:pt>
                <c:pt idx="6">
                  <c:v>5.8710759645339096E-2</c:v>
                </c:pt>
                <c:pt idx="7">
                  <c:v>5.5655403786244909E-2</c:v>
                </c:pt>
                <c:pt idx="8">
                  <c:v>5.254013898873712E-2</c:v>
                </c:pt>
                <c:pt idx="9">
                  <c:v>5.2839683680805181E-2</c:v>
                </c:pt>
                <c:pt idx="10">
                  <c:v>4.9484783129642947E-2</c:v>
                </c:pt>
                <c:pt idx="11">
                  <c:v>4.5351066379103765E-2</c:v>
                </c:pt>
                <c:pt idx="12">
                  <c:v>9.1600766834411693E-2</c:v>
                </c:pt>
                <c:pt idx="13">
                  <c:v>8.7287323268631686E-2</c:v>
                </c:pt>
                <c:pt idx="14">
                  <c:v>8.0637431104720839E-2</c:v>
                </c:pt>
                <c:pt idx="15">
                  <c:v>7.3628085310328301E-2</c:v>
                </c:pt>
                <c:pt idx="16">
                  <c:v>6.6199376947040506E-2</c:v>
                </c:pt>
              </c:numCache>
            </c:numRef>
          </c:val>
          <c:smooth val="0"/>
        </c:ser>
        <c:ser>
          <c:idx val="4"/>
          <c:order val="1"/>
          <c:tx>
            <c:v>Curva 2 - primários</c:v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2'!$H$2:$H$18</c:f>
              <c:numCache>
                <c:formatCode>0.00%</c:formatCode>
                <c:ptCount val="17"/>
                <c:pt idx="0">
                  <c:v>0.25437335250419363</c:v>
                </c:pt>
                <c:pt idx="1">
                  <c:v>0.23993529834651331</c:v>
                </c:pt>
                <c:pt idx="2">
                  <c:v>0.22082434699257131</c:v>
                </c:pt>
                <c:pt idx="3">
                  <c:v>0.20123412413132044</c:v>
                </c:pt>
                <c:pt idx="4">
                  <c:v>0.181104720824347</c:v>
                </c:pt>
                <c:pt idx="5">
                  <c:v>0.16636712197459863</c:v>
                </c:pt>
                <c:pt idx="6">
                  <c:v>0.15306733764677691</c:v>
                </c:pt>
                <c:pt idx="7">
                  <c:v>0.14018691588785048</c:v>
                </c:pt>
                <c:pt idx="8">
                  <c:v>0.12790558351306017</c:v>
                </c:pt>
                <c:pt idx="9">
                  <c:v>0.11903906062784569</c:v>
                </c:pt>
                <c:pt idx="10">
                  <c:v>0.10663791037622815</c:v>
                </c:pt>
                <c:pt idx="11">
                  <c:v>9.2559309849029478E-2</c:v>
                </c:pt>
                <c:pt idx="12">
                  <c:v>0.25437335250419363</c:v>
                </c:pt>
                <c:pt idx="13">
                  <c:v>0.23993529834651331</c:v>
                </c:pt>
                <c:pt idx="14">
                  <c:v>0.22082434699257131</c:v>
                </c:pt>
                <c:pt idx="15">
                  <c:v>0.20123412413132044</c:v>
                </c:pt>
                <c:pt idx="16">
                  <c:v>0.181104720824347</c:v>
                </c:pt>
              </c:numCache>
            </c:numRef>
          </c:val>
          <c:smooth val="0"/>
        </c:ser>
        <c:ser>
          <c:idx val="7"/>
          <c:order val="2"/>
          <c:tx>
            <c:v>Curva 3 - secundários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2'!$K$2:$K$18</c:f>
              <c:numCache>
                <c:formatCode>0.00%</c:formatCode>
                <c:ptCount val="17"/>
                <c:pt idx="0">
                  <c:v>0.47873232686316802</c:v>
                </c:pt>
                <c:pt idx="1">
                  <c:v>0.45051521687035712</c:v>
                </c:pt>
                <c:pt idx="2">
                  <c:v>0.41427030913012231</c:v>
                </c:pt>
                <c:pt idx="3">
                  <c:v>0.37796549245147382</c:v>
                </c:pt>
                <c:pt idx="4">
                  <c:v>0.34046249700455311</c:v>
                </c:pt>
                <c:pt idx="5">
                  <c:v>0.31116702612029717</c:v>
                </c:pt>
                <c:pt idx="6">
                  <c:v>0.28462736640306735</c:v>
                </c:pt>
                <c:pt idx="7">
                  <c:v>0.2584471603163192</c:v>
                </c:pt>
                <c:pt idx="8">
                  <c:v>0.23370476875149773</c:v>
                </c:pt>
                <c:pt idx="9">
                  <c:v>0.21219745986101129</c:v>
                </c:pt>
                <c:pt idx="10">
                  <c:v>0.1873951593577762</c:v>
                </c:pt>
                <c:pt idx="11">
                  <c:v>0.15929786724179248</c:v>
                </c:pt>
                <c:pt idx="12">
                  <c:v>0.47873232686316802</c:v>
                </c:pt>
                <c:pt idx="13">
                  <c:v>0.45051521687035712</c:v>
                </c:pt>
                <c:pt idx="14">
                  <c:v>0.41427030913012231</c:v>
                </c:pt>
                <c:pt idx="15">
                  <c:v>0.37796549245147382</c:v>
                </c:pt>
                <c:pt idx="16">
                  <c:v>0.34046249700455311</c:v>
                </c:pt>
              </c:numCache>
            </c:numRef>
          </c:val>
          <c:smooth val="0"/>
        </c:ser>
        <c:ser>
          <c:idx val="10"/>
          <c:order val="3"/>
          <c:tx>
            <c:v>Histórico</c:v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 Curvas gerais 2'!$C$2:$C$18</c:f>
              <c:strCache>
                <c:ptCount val="17"/>
                <c:pt idx="0">
                  <c:v>jun</c:v>
                </c:pt>
                <c:pt idx="1">
                  <c:v>jul</c:v>
                </c:pt>
                <c:pt idx="2">
                  <c:v>ago</c:v>
                </c:pt>
                <c:pt idx="3">
                  <c:v>set</c:v>
                </c:pt>
                <c:pt idx="4">
                  <c:v>out</c:v>
                </c:pt>
                <c:pt idx="5">
                  <c:v>nov</c:v>
                </c:pt>
                <c:pt idx="6">
                  <c:v>dez</c:v>
                </c:pt>
                <c:pt idx="7">
                  <c:v>jan</c:v>
                </c:pt>
                <c:pt idx="8">
                  <c:v>fev</c:v>
                </c:pt>
                <c:pt idx="9">
                  <c:v>mar</c:v>
                </c:pt>
                <c:pt idx="10">
                  <c:v>abr</c:v>
                </c:pt>
                <c:pt idx="11">
                  <c:v>mai</c:v>
                </c:pt>
                <c:pt idx="12">
                  <c:v>jun</c:v>
                </c:pt>
                <c:pt idx="13">
                  <c:v>jul</c:v>
                </c:pt>
                <c:pt idx="14">
                  <c:v>ago</c:v>
                </c:pt>
                <c:pt idx="15">
                  <c:v>set</c:v>
                </c:pt>
                <c:pt idx="16">
                  <c:v>out</c:v>
                </c:pt>
              </c:strCache>
            </c:strRef>
          </c:cat>
          <c:val>
            <c:numRef>
              <c:f>' Curvas gerais 2'!$N$2:$N$18</c:f>
              <c:numCache>
                <c:formatCode>0.00%</c:formatCode>
                <c:ptCount val="17"/>
                <c:pt idx="0">
                  <c:v>0.10633836568416008</c:v>
                </c:pt>
                <c:pt idx="1">
                  <c:v>0.10106637910376229</c:v>
                </c:pt>
                <c:pt idx="2">
                  <c:v>9.6333572969086984E-2</c:v>
                </c:pt>
                <c:pt idx="3">
                  <c:v>9.1540857895998085E-2</c:v>
                </c:pt>
                <c:pt idx="4">
                  <c:v>8.590941768511863E-2</c:v>
                </c:pt>
                <c:pt idx="5">
                  <c:v>9.4596213755092265E-2</c:v>
                </c:pt>
                <c:pt idx="6">
                  <c:v>0.11778097292115984</c:v>
                </c:pt>
                <c:pt idx="7">
                  <c:v>0.113287802540139</c:v>
                </c:pt>
                <c:pt idx="8">
                  <c:v>0.11316798466331178</c:v>
                </c:pt>
              </c:numCache>
            </c:numRef>
          </c:val>
          <c:smooth val="0"/>
        </c:ser>
        <c:ser>
          <c:idx val="0"/>
          <c:order val="4"/>
          <c:tx>
            <c:v>Alerta 1</c:v>
          </c:tx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2'!$S$2:$S$18</c:f>
              <c:numCache>
                <c:formatCode>0.00%</c:formatCode>
                <c:ptCount val="17"/>
                <c:pt idx="0">
                  <c:v>0.23112868439971243</c:v>
                </c:pt>
                <c:pt idx="1">
                  <c:v>0.23112868439971243</c:v>
                </c:pt>
                <c:pt idx="2">
                  <c:v>0.23112868439971243</c:v>
                </c:pt>
                <c:pt idx="3">
                  <c:v>0.23112868439971243</c:v>
                </c:pt>
                <c:pt idx="4">
                  <c:v>0.23112868439971243</c:v>
                </c:pt>
                <c:pt idx="5">
                  <c:v>0.23112868439971243</c:v>
                </c:pt>
                <c:pt idx="6">
                  <c:v>0.23112868439971243</c:v>
                </c:pt>
                <c:pt idx="7">
                  <c:v>0.23112868439971243</c:v>
                </c:pt>
                <c:pt idx="8">
                  <c:v>0.23112868439971243</c:v>
                </c:pt>
                <c:pt idx="9">
                  <c:v>0.23112868439971243</c:v>
                </c:pt>
                <c:pt idx="10">
                  <c:v>0.23112868439971243</c:v>
                </c:pt>
                <c:pt idx="11">
                  <c:v>0.23112868439971243</c:v>
                </c:pt>
                <c:pt idx="12">
                  <c:v>0.23112868439971243</c:v>
                </c:pt>
                <c:pt idx="13">
                  <c:v>0.23112868439971243</c:v>
                </c:pt>
                <c:pt idx="14">
                  <c:v>0.23112868439971243</c:v>
                </c:pt>
                <c:pt idx="15">
                  <c:v>0.23112868439971243</c:v>
                </c:pt>
                <c:pt idx="16">
                  <c:v>0.23112868439971243</c:v>
                </c:pt>
              </c:numCache>
            </c:numRef>
          </c:val>
          <c:smooth val="0"/>
        </c:ser>
        <c:ser>
          <c:idx val="2"/>
          <c:order val="5"/>
          <c:tx>
            <c:v>Alerta 2 - racionamento AU</c:v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2'!$T$2:$T$18</c:f>
              <c:numCache>
                <c:formatCode>0.00%</c:formatCode>
                <c:ptCount val="17"/>
                <c:pt idx="0">
                  <c:v>0.12149532710280375</c:v>
                </c:pt>
                <c:pt idx="1">
                  <c:v>0.12149532710280375</c:v>
                </c:pt>
                <c:pt idx="2">
                  <c:v>0.12149532710280375</c:v>
                </c:pt>
                <c:pt idx="3">
                  <c:v>0.12149532710280375</c:v>
                </c:pt>
                <c:pt idx="4">
                  <c:v>0.12149532710280375</c:v>
                </c:pt>
                <c:pt idx="5">
                  <c:v>0.12149532710280375</c:v>
                </c:pt>
                <c:pt idx="6">
                  <c:v>0.12149532710280375</c:v>
                </c:pt>
                <c:pt idx="7">
                  <c:v>0.12149532710280375</c:v>
                </c:pt>
                <c:pt idx="8">
                  <c:v>0.12149532710280375</c:v>
                </c:pt>
                <c:pt idx="9">
                  <c:v>0.12149532710280375</c:v>
                </c:pt>
                <c:pt idx="10">
                  <c:v>0.12149532710280375</c:v>
                </c:pt>
                <c:pt idx="11">
                  <c:v>0.12149532710280375</c:v>
                </c:pt>
                <c:pt idx="12">
                  <c:v>0.12149532710280375</c:v>
                </c:pt>
                <c:pt idx="13">
                  <c:v>0.12149532710280375</c:v>
                </c:pt>
                <c:pt idx="14">
                  <c:v>0.12149532710280375</c:v>
                </c:pt>
                <c:pt idx="15">
                  <c:v>0.12149532710280375</c:v>
                </c:pt>
                <c:pt idx="16">
                  <c:v>0.12149532710280375</c:v>
                </c:pt>
              </c:numCache>
            </c:numRef>
          </c:val>
          <c:smooth val="0"/>
        </c:ser>
        <c:ser>
          <c:idx val="3"/>
          <c:order val="6"/>
          <c:tx>
            <c:v>Alerta 3 - primários</c:v>
          </c:tx>
          <c:spPr>
            <a:ln w="28575" cap="rnd">
              <a:solidFill>
                <a:srgbClr val="FFFF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 Curvas gerais 2'!$U$2:$U$18</c:f>
              <c:numCache>
                <c:formatCode>0.00%</c:formatCode>
                <c:ptCount val="17"/>
                <c:pt idx="0">
                  <c:v>0.10130601485741673</c:v>
                </c:pt>
                <c:pt idx="1">
                  <c:v>0.10130601485741673</c:v>
                </c:pt>
                <c:pt idx="2">
                  <c:v>0.10130601485741673</c:v>
                </c:pt>
                <c:pt idx="3">
                  <c:v>0.10130601485741673</c:v>
                </c:pt>
                <c:pt idx="4">
                  <c:v>0.10130601485741673</c:v>
                </c:pt>
                <c:pt idx="5">
                  <c:v>0.10130601485741673</c:v>
                </c:pt>
                <c:pt idx="6">
                  <c:v>0.10130601485741673</c:v>
                </c:pt>
                <c:pt idx="7">
                  <c:v>0.10130601485741673</c:v>
                </c:pt>
                <c:pt idx="8">
                  <c:v>0.10130601485741673</c:v>
                </c:pt>
                <c:pt idx="9">
                  <c:v>0.10130601485741673</c:v>
                </c:pt>
                <c:pt idx="10">
                  <c:v>0.10130601485741673</c:v>
                </c:pt>
                <c:pt idx="11">
                  <c:v>0.10130601485741673</c:v>
                </c:pt>
                <c:pt idx="12">
                  <c:v>0.10130601485741673</c:v>
                </c:pt>
                <c:pt idx="13">
                  <c:v>0.10130601485741673</c:v>
                </c:pt>
                <c:pt idx="14">
                  <c:v>0.10130601485741673</c:v>
                </c:pt>
                <c:pt idx="15">
                  <c:v>0.10130601485741673</c:v>
                </c:pt>
                <c:pt idx="16">
                  <c:v>0.10130601485741673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65344"/>
        <c:axId val="81661952"/>
      </c:lineChart>
      <c:catAx>
        <c:axId val="76265344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\r\a\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1661952"/>
        <c:crosses val="autoZero"/>
        <c:auto val="1"/>
        <c:lblAlgn val="ctr"/>
        <c:lblOffset val="100"/>
        <c:noMultiLvlLbl val="0"/>
      </c:catAx>
      <c:valAx>
        <c:axId val="8166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Volume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626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Volume hm3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'Histórico volume'!$G$2:$G$887</c:f>
              <c:numCache>
                <c:formatCode>m/d/yyyy</c:formatCode>
                <c:ptCount val="886"/>
                <c:pt idx="0">
                  <c:v>42059</c:v>
                </c:pt>
                <c:pt idx="1">
                  <c:v>42058</c:v>
                </c:pt>
                <c:pt idx="2">
                  <c:v>42057</c:v>
                </c:pt>
                <c:pt idx="3">
                  <c:v>42056</c:v>
                </c:pt>
                <c:pt idx="4">
                  <c:v>42055</c:v>
                </c:pt>
                <c:pt idx="5">
                  <c:v>42054</c:v>
                </c:pt>
                <c:pt idx="6">
                  <c:v>42053</c:v>
                </c:pt>
                <c:pt idx="7">
                  <c:v>42052</c:v>
                </c:pt>
                <c:pt idx="8">
                  <c:v>42051</c:v>
                </c:pt>
                <c:pt idx="9">
                  <c:v>42050</c:v>
                </c:pt>
                <c:pt idx="10">
                  <c:v>42049</c:v>
                </c:pt>
                <c:pt idx="11">
                  <c:v>42048</c:v>
                </c:pt>
                <c:pt idx="12">
                  <c:v>42047</c:v>
                </c:pt>
                <c:pt idx="13">
                  <c:v>42046</c:v>
                </c:pt>
                <c:pt idx="14">
                  <c:v>42045</c:v>
                </c:pt>
                <c:pt idx="15">
                  <c:v>42044</c:v>
                </c:pt>
                <c:pt idx="16">
                  <c:v>42043</c:v>
                </c:pt>
                <c:pt idx="17">
                  <c:v>42042</c:v>
                </c:pt>
                <c:pt idx="18">
                  <c:v>42041</c:v>
                </c:pt>
                <c:pt idx="19">
                  <c:v>42040</c:v>
                </c:pt>
                <c:pt idx="20">
                  <c:v>42039</c:v>
                </c:pt>
                <c:pt idx="21">
                  <c:v>42038</c:v>
                </c:pt>
                <c:pt idx="22">
                  <c:v>42037</c:v>
                </c:pt>
                <c:pt idx="23">
                  <c:v>42036</c:v>
                </c:pt>
                <c:pt idx="24">
                  <c:v>42035</c:v>
                </c:pt>
                <c:pt idx="25">
                  <c:v>42034</c:v>
                </c:pt>
                <c:pt idx="26">
                  <c:v>42033</c:v>
                </c:pt>
                <c:pt idx="27">
                  <c:v>42032</c:v>
                </c:pt>
                <c:pt idx="28">
                  <c:v>42031</c:v>
                </c:pt>
                <c:pt idx="29">
                  <c:v>42030</c:v>
                </c:pt>
                <c:pt idx="30">
                  <c:v>42029</c:v>
                </c:pt>
                <c:pt idx="31">
                  <c:v>42028</c:v>
                </c:pt>
                <c:pt idx="32">
                  <c:v>42027</c:v>
                </c:pt>
                <c:pt idx="33">
                  <c:v>42026</c:v>
                </c:pt>
                <c:pt idx="34">
                  <c:v>42025</c:v>
                </c:pt>
                <c:pt idx="35">
                  <c:v>42024</c:v>
                </c:pt>
                <c:pt idx="36">
                  <c:v>42023</c:v>
                </c:pt>
                <c:pt idx="37">
                  <c:v>42022</c:v>
                </c:pt>
                <c:pt idx="38">
                  <c:v>42021</c:v>
                </c:pt>
                <c:pt idx="39">
                  <c:v>42020</c:v>
                </c:pt>
                <c:pt idx="40">
                  <c:v>42019</c:v>
                </c:pt>
                <c:pt idx="41">
                  <c:v>42018</c:v>
                </c:pt>
                <c:pt idx="42">
                  <c:v>42017</c:v>
                </c:pt>
                <c:pt idx="43">
                  <c:v>42016</c:v>
                </c:pt>
                <c:pt idx="44">
                  <c:v>42015</c:v>
                </c:pt>
                <c:pt idx="45">
                  <c:v>42014</c:v>
                </c:pt>
                <c:pt idx="46">
                  <c:v>42013</c:v>
                </c:pt>
                <c:pt idx="47">
                  <c:v>42012</c:v>
                </c:pt>
                <c:pt idx="48">
                  <c:v>42011</c:v>
                </c:pt>
                <c:pt idx="49">
                  <c:v>42010</c:v>
                </c:pt>
                <c:pt idx="50">
                  <c:v>42009</c:v>
                </c:pt>
                <c:pt idx="51">
                  <c:v>42008</c:v>
                </c:pt>
                <c:pt idx="52">
                  <c:v>42007</c:v>
                </c:pt>
                <c:pt idx="53">
                  <c:v>42006</c:v>
                </c:pt>
                <c:pt idx="54">
                  <c:v>42005</c:v>
                </c:pt>
                <c:pt idx="55">
                  <c:v>42004</c:v>
                </c:pt>
                <c:pt idx="56">
                  <c:v>42003</c:v>
                </c:pt>
                <c:pt idx="57">
                  <c:v>42002</c:v>
                </c:pt>
                <c:pt idx="58">
                  <c:v>42001</c:v>
                </c:pt>
                <c:pt idx="59">
                  <c:v>42000</c:v>
                </c:pt>
                <c:pt idx="60">
                  <c:v>41999</c:v>
                </c:pt>
                <c:pt idx="61">
                  <c:v>41998</c:v>
                </c:pt>
                <c:pt idx="62">
                  <c:v>41997</c:v>
                </c:pt>
                <c:pt idx="63">
                  <c:v>41996</c:v>
                </c:pt>
                <c:pt idx="64">
                  <c:v>41995</c:v>
                </c:pt>
                <c:pt idx="65">
                  <c:v>41994</c:v>
                </c:pt>
                <c:pt idx="66">
                  <c:v>41993</c:v>
                </c:pt>
                <c:pt idx="67">
                  <c:v>41992</c:v>
                </c:pt>
                <c:pt idx="68">
                  <c:v>41991</c:v>
                </c:pt>
                <c:pt idx="69">
                  <c:v>41990</c:v>
                </c:pt>
                <c:pt idx="70">
                  <c:v>41989</c:v>
                </c:pt>
                <c:pt idx="71">
                  <c:v>41988</c:v>
                </c:pt>
                <c:pt idx="72">
                  <c:v>41987</c:v>
                </c:pt>
                <c:pt idx="73">
                  <c:v>41986</c:v>
                </c:pt>
                <c:pt idx="74">
                  <c:v>41985</c:v>
                </c:pt>
                <c:pt idx="75">
                  <c:v>41984</c:v>
                </c:pt>
                <c:pt idx="76">
                  <c:v>41983</c:v>
                </c:pt>
                <c:pt idx="77">
                  <c:v>41982</c:v>
                </c:pt>
                <c:pt idx="78">
                  <c:v>41981</c:v>
                </c:pt>
                <c:pt idx="79">
                  <c:v>41980</c:v>
                </c:pt>
                <c:pt idx="80">
                  <c:v>41979</c:v>
                </c:pt>
                <c:pt idx="81">
                  <c:v>41978</c:v>
                </c:pt>
                <c:pt idx="82">
                  <c:v>41977</c:v>
                </c:pt>
                <c:pt idx="83">
                  <c:v>41976</c:v>
                </c:pt>
                <c:pt idx="84">
                  <c:v>41975</c:v>
                </c:pt>
                <c:pt idx="85">
                  <c:v>41974</c:v>
                </c:pt>
                <c:pt idx="86">
                  <c:v>41973</c:v>
                </c:pt>
                <c:pt idx="87">
                  <c:v>41972</c:v>
                </c:pt>
                <c:pt idx="88">
                  <c:v>41971</c:v>
                </c:pt>
                <c:pt idx="89">
                  <c:v>41970</c:v>
                </c:pt>
                <c:pt idx="90">
                  <c:v>41969</c:v>
                </c:pt>
                <c:pt idx="91">
                  <c:v>41968</c:v>
                </c:pt>
                <c:pt idx="92">
                  <c:v>41967</c:v>
                </c:pt>
                <c:pt idx="93">
                  <c:v>41966</c:v>
                </c:pt>
                <c:pt idx="94">
                  <c:v>41965</c:v>
                </c:pt>
                <c:pt idx="95">
                  <c:v>41964</c:v>
                </c:pt>
                <c:pt idx="96">
                  <c:v>41963</c:v>
                </c:pt>
                <c:pt idx="97">
                  <c:v>41962</c:v>
                </c:pt>
                <c:pt idx="98">
                  <c:v>41961</c:v>
                </c:pt>
                <c:pt idx="99">
                  <c:v>41960</c:v>
                </c:pt>
                <c:pt idx="100">
                  <c:v>41959</c:v>
                </c:pt>
                <c:pt idx="101">
                  <c:v>41958</c:v>
                </c:pt>
                <c:pt idx="102">
                  <c:v>41957</c:v>
                </c:pt>
                <c:pt idx="103">
                  <c:v>41956</c:v>
                </c:pt>
                <c:pt idx="104">
                  <c:v>41955</c:v>
                </c:pt>
                <c:pt idx="105">
                  <c:v>41954</c:v>
                </c:pt>
                <c:pt idx="106">
                  <c:v>41953</c:v>
                </c:pt>
                <c:pt idx="107">
                  <c:v>41952</c:v>
                </c:pt>
                <c:pt idx="108">
                  <c:v>41951</c:v>
                </c:pt>
                <c:pt idx="109">
                  <c:v>41950</c:v>
                </c:pt>
                <c:pt idx="110">
                  <c:v>41949</c:v>
                </c:pt>
                <c:pt idx="111">
                  <c:v>41948</c:v>
                </c:pt>
                <c:pt idx="112">
                  <c:v>41947</c:v>
                </c:pt>
                <c:pt idx="113">
                  <c:v>41946</c:v>
                </c:pt>
                <c:pt idx="114">
                  <c:v>41945</c:v>
                </c:pt>
                <c:pt idx="115">
                  <c:v>41944</c:v>
                </c:pt>
                <c:pt idx="116">
                  <c:v>41943</c:v>
                </c:pt>
                <c:pt idx="117">
                  <c:v>41942</c:v>
                </c:pt>
                <c:pt idx="118">
                  <c:v>41941</c:v>
                </c:pt>
                <c:pt idx="119">
                  <c:v>41940</c:v>
                </c:pt>
                <c:pt idx="120">
                  <c:v>41939</c:v>
                </c:pt>
                <c:pt idx="121">
                  <c:v>41938</c:v>
                </c:pt>
                <c:pt idx="122">
                  <c:v>41937</c:v>
                </c:pt>
                <c:pt idx="123">
                  <c:v>41936</c:v>
                </c:pt>
                <c:pt idx="124">
                  <c:v>41935</c:v>
                </c:pt>
                <c:pt idx="125">
                  <c:v>41934</c:v>
                </c:pt>
                <c:pt idx="126">
                  <c:v>41933</c:v>
                </c:pt>
                <c:pt idx="127">
                  <c:v>41932</c:v>
                </c:pt>
                <c:pt idx="128">
                  <c:v>41931</c:v>
                </c:pt>
                <c:pt idx="129">
                  <c:v>41930</c:v>
                </c:pt>
                <c:pt idx="130">
                  <c:v>41929</c:v>
                </c:pt>
                <c:pt idx="131">
                  <c:v>41928</c:v>
                </c:pt>
                <c:pt idx="132">
                  <c:v>41927</c:v>
                </c:pt>
                <c:pt idx="133">
                  <c:v>41926</c:v>
                </c:pt>
                <c:pt idx="134">
                  <c:v>41925</c:v>
                </c:pt>
                <c:pt idx="135">
                  <c:v>41924</c:v>
                </c:pt>
                <c:pt idx="136">
                  <c:v>41923</c:v>
                </c:pt>
                <c:pt idx="137">
                  <c:v>41922</c:v>
                </c:pt>
                <c:pt idx="138">
                  <c:v>41921</c:v>
                </c:pt>
                <c:pt idx="139">
                  <c:v>41920</c:v>
                </c:pt>
                <c:pt idx="140">
                  <c:v>41919</c:v>
                </c:pt>
                <c:pt idx="141">
                  <c:v>41918</c:v>
                </c:pt>
                <c:pt idx="142">
                  <c:v>41917</c:v>
                </c:pt>
                <c:pt idx="143">
                  <c:v>41916</c:v>
                </c:pt>
                <c:pt idx="144">
                  <c:v>41915</c:v>
                </c:pt>
                <c:pt idx="145">
                  <c:v>41914</c:v>
                </c:pt>
                <c:pt idx="146">
                  <c:v>41913</c:v>
                </c:pt>
                <c:pt idx="147">
                  <c:v>41912</c:v>
                </c:pt>
                <c:pt idx="148">
                  <c:v>41911</c:v>
                </c:pt>
                <c:pt idx="149">
                  <c:v>41910</c:v>
                </c:pt>
                <c:pt idx="150">
                  <c:v>41909</c:v>
                </c:pt>
                <c:pt idx="151">
                  <c:v>41908</c:v>
                </c:pt>
                <c:pt idx="152">
                  <c:v>41907</c:v>
                </c:pt>
                <c:pt idx="153">
                  <c:v>41906</c:v>
                </c:pt>
                <c:pt idx="154">
                  <c:v>41905</c:v>
                </c:pt>
                <c:pt idx="155">
                  <c:v>41904</c:v>
                </c:pt>
                <c:pt idx="156">
                  <c:v>41903</c:v>
                </c:pt>
                <c:pt idx="157">
                  <c:v>41902</c:v>
                </c:pt>
                <c:pt idx="158">
                  <c:v>41901</c:v>
                </c:pt>
                <c:pt idx="159">
                  <c:v>41900</c:v>
                </c:pt>
                <c:pt idx="160">
                  <c:v>41899</c:v>
                </c:pt>
                <c:pt idx="161">
                  <c:v>41898</c:v>
                </c:pt>
                <c:pt idx="162">
                  <c:v>41897</c:v>
                </c:pt>
                <c:pt idx="163">
                  <c:v>41896</c:v>
                </c:pt>
                <c:pt idx="164">
                  <c:v>41895</c:v>
                </c:pt>
                <c:pt idx="165">
                  <c:v>41894</c:v>
                </c:pt>
                <c:pt idx="166">
                  <c:v>41893</c:v>
                </c:pt>
                <c:pt idx="167">
                  <c:v>41892</c:v>
                </c:pt>
                <c:pt idx="168">
                  <c:v>41891</c:v>
                </c:pt>
                <c:pt idx="169">
                  <c:v>41890</c:v>
                </c:pt>
                <c:pt idx="170">
                  <c:v>41889</c:v>
                </c:pt>
                <c:pt idx="171">
                  <c:v>41888</c:v>
                </c:pt>
                <c:pt idx="172">
                  <c:v>41887</c:v>
                </c:pt>
                <c:pt idx="173">
                  <c:v>41886</c:v>
                </c:pt>
                <c:pt idx="174">
                  <c:v>41885</c:v>
                </c:pt>
                <c:pt idx="175">
                  <c:v>41884</c:v>
                </c:pt>
                <c:pt idx="176">
                  <c:v>41883</c:v>
                </c:pt>
                <c:pt idx="177">
                  <c:v>41882</c:v>
                </c:pt>
                <c:pt idx="178">
                  <c:v>41881</c:v>
                </c:pt>
                <c:pt idx="179">
                  <c:v>41880</c:v>
                </c:pt>
                <c:pt idx="180">
                  <c:v>41879</c:v>
                </c:pt>
                <c:pt idx="181">
                  <c:v>41878</c:v>
                </c:pt>
                <c:pt idx="182">
                  <c:v>41877</c:v>
                </c:pt>
                <c:pt idx="183">
                  <c:v>41876</c:v>
                </c:pt>
                <c:pt idx="184">
                  <c:v>41875</c:v>
                </c:pt>
                <c:pt idx="185">
                  <c:v>41874</c:v>
                </c:pt>
                <c:pt idx="186">
                  <c:v>41873</c:v>
                </c:pt>
                <c:pt idx="187">
                  <c:v>41872</c:v>
                </c:pt>
                <c:pt idx="188">
                  <c:v>41871</c:v>
                </c:pt>
                <c:pt idx="189">
                  <c:v>41870</c:v>
                </c:pt>
                <c:pt idx="190">
                  <c:v>41869</c:v>
                </c:pt>
                <c:pt idx="191">
                  <c:v>41868</c:v>
                </c:pt>
                <c:pt idx="192">
                  <c:v>41867</c:v>
                </c:pt>
                <c:pt idx="193">
                  <c:v>41866</c:v>
                </c:pt>
                <c:pt idx="194">
                  <c:v>41865</c:v>
                </c:pt>
                <c:pt idx="195">
                  <c:v>41864</c:v>
                </c:pt>
                <c:pt idx="196">
                  <c:v>41863</c:v>
                </c:pt>
                <c:pt idx="197">
                  <c:v>41862</c:v>
                </c:pt>
                <c:pt idx="198">
                  <c:v>41861</c:v>
                </c:pt>
                <c:pt idx="199">
                  <c:v>41860</c:v>
                </c:pt>
                <c:pt idx="200">
                  <c:v>41859</c:v>
                </c:pt>
                <c:pt idx="201">
                  <c:v>41858</c:v>
                </c:pt>
                <c:pt idx="202">
                  <c:v>41857</c:v>
                </c:pt>
                <c:pt idx="203">
                  <c:v>41856</c:v>
                </c:pt>
                <c:pt idx="204">
                  <c:v>41855</c:v>
                </c:pt>
                <c:pt idx="205">
                  <c:v>41854</c:v>
                </c:pt>
                <c:pt idx="206">
                  <c:v>41853</c:v>
                </c:pt>
                <c:pt idx="207">
                  <c:v>41852</c:v>
                </c:pt>
                <c:pt idx="208">
                  <c:v>41851</c:v>
                </c:pt>
                <c:pt idx="209">
                  <c:v>41850</c:v>
                </c:pt>
                <c:pt idx="210">
                  <c:v>41849</c:v>
                </c:pt>
                <c:pt idx="211">
                  <c:v>41848</c:v>
                </c:pt>
                <c:pt idx="212">
                  <c:v>41847</c:v>
                </c:pt>
                <c:pt idx="213">
                  <c:v>41846</c:v>
                </c:pt>
                <c:pt idx="214">
                  <c:v>41845</c:v>
                </c:pt>
                <c:pt idx="215">
                  <c:v>41844</c:v>
                </c:pt>
                <c:pt idx="216">
                  <c:v>41843</c:v>
                </c:pt>
                <c:pt idx="217">
                  <c:v>41842</c:v>
                </c:pt>
                <c:pt idx="218">
                  <c:v>41841</c:v>
                </c:pt>
                <c:pt idx="219">
                  <c:v>41840</c:v>
                </c:pt>
                <c:pt idx="220">
                  <c:v>41839</c:v>
                </c:pt>
                <c:pt idx="221">
                  <c:v>41838</c:v>
                </c:pt>
                <c:pt idx="222">
                  <c:v>41837</c:v>
                </c:pt>
                <c:pt idx="223">
                  <c:v>41836</c:v>
                </c:pt>
                <c:pt idx="224">
                  <c:v>41835</c:v>
                </c:pt>
                <c:pt idx="225">
                  <c:v>41834</c:v>
                </c:pt>
                <c:pt idx="226">
                  <c:v>41833</c:v>
                </c:pt>
                <c:pt idx="227">
                  <c:v>41832</c:v>
                </c:pt>
                <c:pt idx="228">
                  <c:v>41831</c:v>
                </c:pt>
                <c:pt idx="229">
                  <c:v>41830</c:v>
                </c:pt>
                <c:pt idx="230">
                  <c:v>41829</c:v>
                </c:pt>
                <c:pt idx="231">
                  <c:v>41828</c:v>
                </c:pt>
                <c:pt idx="232">
                  <c:v>41826</c:v>
                </c:pt>
                <c:pt idx="233">
                  <c:v>41825</c:v>
                </c:pt>
                <c:pt idx="234">
                  <c:v>41824</c:v>
                </c:pt>
                <c:pt idx="235">
                  <c:v>41823</c:v>
                </c:pt>
                <c:pt idx="236">
                  <c:v>41822</c:v>
                </c:pt>
                <c:pt idx="237">
                  <c:v>41821</c:v>
                </c:pt>
                <c:pt idx="238">
                  <c:v>41820</c:v>
                </c:pt>
                <c:pt idx="239">
                  <c:v>41819</c:v>
                </c:pt>
                <c:pt idx="240">
                  <c:v>41818</c:v>
                </c:pt>
                <c:pt idx="241">
                  <c:v>41817</c:v>
                </c:pt>
                <c:pt idx="242">
                  <c:v>41816</c:v>
                </c:pt>
                <c:pt idx="243">
                  <c:v>41815</c:v>
                </c:pt>
                <c:pt idx="244">
                  <c:v>41814</c:v>
                </c:pt>
                <c:pt idx="245">
                  <c:v>41813</c:v>
                </c:pt>
                <c:pt idx="246">
                  <c:v>41812</c:v>
                </c:pt>
                <c:pt idx="247">
                  <c:v>41811</c:v>
                </c:pt>
                <c:pt idx="248">
                  <c:v>41810</c:v>
                </c:pt>
                <c:pt idx="249">
                  <c:v>41809</c:v>
                </c:pt>
                <c:pt idx="250">
                  <c:v>41808</c:v>
                </c:pt>
                <c:pt idx="251">
                  <c:v>41807</c:v>
                </c:pt>
                <c:pt idx="252">
                  <c:v>41806</c:v>
                </c:pt>
                <c:pt idx="253">
                  <c:v>41805</c:v>
                </c:pt>
                <c:pt idx="254">
                  <c:v>41804</c:v>
                </c:pt>
                <c:pt idx="255">
                  <c:v>41803</c:v>
                </c:pt>
                <c:pt idx="256">
                  <c:v>41802</c:v>
                </c:pt>
                <c:pt idx="257">
                  <c:v>41801</c:v>
                </c:pt>
                <c:pt idx="258">
                  <c:v>41800</c:v>
                </c:pt>
                <c:pt idx="259">
                  <c:v>41799</c:v>
                </c:pt>
                <c:pt idx="260">
                  <c:v>41798</c:v>
                </c:pt>
                <c:pt idx="261">
                  <c:v>41797</c:v>
                </c:pt>
                <c:pt idx="262">
                  <c:v>41796</c:v>
                </c:pt>
                <c:pt idx="263">
                  <c:v>41795</c:v>
                </c:pt>
                <c:pt idx="264">
                  <c:v>41794</c:v>
                </c:pt>
                <c:pt idx="265">
                  <c:v>41793</c:v>
                </c:pt>
                <c:pt idx="266">
                  <c:v>41792</c:v>
                </c:pt>
                <c:pt idx="267">
                  <c:v>41791</c:v>
                </c:pt>
                <c:pt idx="268">
                  <c:v>41790</c:v>
                </c:pt>
                <c:pt idx="269">
                  <c:v>41789</c:v>
                </c:pt>
                <c:pt idx="270">
                  <c:v>41788</c:v>
                </c:pt>
                <c:pt idx="271">
                  <c:v>41787</c:v>
                </c:pt>
                <c:pt idx="272">
                  <c:v>41786</c:v>
                </c:pt>
                <c:pt idx="273">
                  <c:v>41785</c:v>
                </c:pt>
                <c:pt idx="274">
                  <c:v>41784</c:v>
                </c:pt>
                <c:pt idx="275">
                  <c:v>41783</c:v>
                </c:pt>
                <c:pt idx="276">
                  <c:v>41782</c:v>
                </c:pt>
                <c:pt idx="277">
                  <c:v>41781</c:v>
                </c:pt>
                <c:pt idx="278">
                  <c:v>41780</c:v>
                </c:pt>
                <c:pt idx="279">
                  <c:v>41779</c:v>
                </c:pt>
                <c:pt idx="280">
                  <c:v>41778</c:v>
                </c:pt>
                <c:pt idx="281">
                  <c:v>41777</c:v>
                </c:pt>
                <c:pt idx="282">
                  <c:v>41776</c:v>
                </c:pt>
                <c:pt idx="283">
                  <c:v>41775</c:v>
                </c:pt>
                <c:pt idx="284">
                  <c:v>41774</c:v>
                </c:pt>
                <c:pt idx="285">
                  <c:v>41773</c:v>
                </c:pt>
                <c:pt idx="286">
                  <c:v>41772</c:v>
                </c:pt>
                <c:pt idx="287">
                  <c:v>41771</c:v>
                </c:pt>
                <c:pt idx="288">
                  <c:v>41770</c:v>
                </c:pt>
                <c:pt idx="289">
                  <c:v>41769</c:v>
                </c:pt>
                <c:pt idx="290">
                  <c:v>41768</c:v>
                </c:pt>
                <c:pt idx="291">
                  <c:v>41767</c:v>
                </c:pt>
                <c:pt idx="292">
                  <c:v>41766</c:v>
                </c:pt>
                <c:pt idx="293">
                  <c:v>41765</c:v>
                </c:pt>
                <c:pt idx="294">
                  <c:v>41764</c:v>
                </c:pt>
                <c:pt idx="295">
                  <c:v>41763</c:v>
                </c:pt>
                <c:pt idx="296">
                  <c:v>41762</c:v>
                </c:pt>
                <c:pt idx="297">
                  <c:v>41761</c:v>
                </c:pt>
                <c:pt idx="298">
                  <c:v>41760</c:v>
                </c:pt>
                <c:pt idx="299">
                  <c:v>41759</c:v>
                </c:pt>
                <c:pt idx="300">
                  <c:v>41758</c:v>
                </c:pt>
                <c:pt idx="301">
                  <c:v>41757</c:v>
                </c:pt>
                <c:pt idx="302">
                  <c:v>41756</c:v>
                </c:pt>
                <c:pt idx="303">
                  <c:v>41755</c:v>
                </c:pt>
                <c:pt idx="304">
                  <c:v>41754</c:v>
                </c:pt>
                <c:pt idx="305">
                  <c:v>41753</c:v>
                </c:pt>
                <c:pt idx="306">
                  <c:v>41752</c:v>
                </c:pt>
                <c:pt idx="307">
                  <c:v>41751</c:v>
                </c:pt>
                <c:pt idx="308">
                  <c:v>41750</c:v>
                </c:pt>
                <c:pt idx="309">
                  <c:v>41749</c:v>
                </c:pt>
                <c:pt idx="310">
                  <c:v>41748</c:v>
                </c:pt>
                <c:pt idx="311">
                  <c:v>41747</c:v>
                </c:pt>
                <c:pt idx="312">
                  <c:v>41746</c:v>
                </c:pt>
                <c:pt idx="313">
                  <c:v>41745</c:v>
                </c:pt>
                <c:pt idx="314">
                  <c:v>41744</c:v>
                </c:pt>
                <c:pt idx="315">
                  <c:v>41743</c:v>
                </c:pt>
                <c:pt idx="316">
                  <c:v>41742</c:v>
                </c:pt>
                <c:pt idx="317">
                  <c:v>41741</c:v>
                </c:pt>
                <c:pt idx="318">
                  <c:v>41740</c:v>
                </c:pt>
                <c:pt idx="319">
                  <c:v>41739</c:v>
                </c:pt>
                <c:pt idx="320">
                  <c:v>41738</c:v>
                </c:pt>
                <c:pt idx="321">
                  <c:v>41737</c:v>
                </c:pt>
                <c:pt idx="322">
                  <c:v>41736</c:v>
                </c:pt>
                <c:pt idx="323">
                  <c:v>41735</c:v>
                </c:pt>
                <c:pt idx="324">
                  <c:v>41734</c:v>
                </c:pt>
                <c:pt idx="325">
                  <c:v>41733</c:v>
                </c:pt>
                <c:pt idx="326">
                  <c:v>41732</c:v>
                </c:pt>
                <c:pt idx="327">
                  <c:v>41731</c:v>
                </c:pt>
                <c:pt idx="328">
                  <c:v>41730</c:v>
                </c:pt>
                <c:pt idx="329">
                  <c:v>41729</c:v>
                </c:pt>
                <c:pt idx="330">
                  <c:v>41728</c:v>
                </c:pt>
                <c:pt idx="331">
                  <c:v>41727</c:v>
                </c:pt>
                <c:pt idx="332">
                  <c:v>41726</c:v>
                </c:pt>
                <c:pt idx="333">
                  <c:v>41725</c:v>
                </c:pt>
                <c:pt idx="334">
                  <c:v>41724</c:v>
                </c:pt>
                <c:pt idx="335">
                  <c:v>41723</c:v>
                </c:pt>
                <c:pt idx="336">
                  <c:v>41722</c:v>
                </c:pt>
                <c:pt idx="337">
                  <c:v>41721</c:v>
                </c:pt>
                <c:pt idx="338">
                  <c:v>41720</c:v>
                </c:pt>
                <c:pt idx="339">
                  <c:v>41719</c:v>
                </c:pt>
                <c:pt idx="340">
                  <c:v>41718</c:v>
                </c:pt>
                <c:pt idx="341">
                  <c:v>41717</c:v>
                </c:pt>
                <c:pt idx="342">
                  <c:v>41716</c:v>
                </c:pt>
                <c:pt idx="343">
                  <c:v>41715</c:v>
                </c:pt>
                <c:pt idx="344">
                  <c:v>41714</c:v>
                </c:pt>
                <c:pt idx="345">
                  <c:v>41713</c:v>
                </c:pt>
                <c:pt idx="346">
                  <c:v>41712</c:v>
                </c:pt>
                <c:pt idx="347">
                  <c:v>41711</c:v>
                </c:pt>
                <c:pt idx="348">
                  <c:v>41710</c:v>
                </c:pt>
                <c:pt idx="349">
                  <c:v>41709</c:v>
                </c:pt>
                <c:pt idx="350">
                  <c:v>41708</c:v>
                </c:pt>
                <c:pt idx="351">
                  <c:v>41707</c:v>
                </c:pt>
                <c:pt idx="352">
                  <c:v>41706</c:v>
                </c:pt>
                <c:pt idx="353">
                  <c:v>41705</c:v>
                </c:pt>
                <c:pt idx="354">
                  <c:v>41704</c:v>
                </c:pt>
                <c:pt idx="355">
                  <c:v>41703</c:v>
                </c:pt>
                <c:pt idx="356">
                  <c:v>41702</c:v>
                </c:pt>
                <c:pt idx="357">
                  <c:v>41701</c:v>
                </c:pt>
                <c:pt idx="358">
                  <c:v>41700</c:v>
                </c:pt>
                <c:pt idx="359">
                  <c:v>41699</c:v>
                </c:pt>
                <c:pt idx="360">
                  <c:v>41698</c:v>
                </c:pt>
                <c:pt idx="361">
                  <c:v>41697</c:v>
                </c:pt>
                <c:pt idx="362">
                  <c:v>41696</c:v>
                </c:pt>
                <c:pt idx="363">
                  <c:v>41695</c:v>
                </c:pt>
                <c:pt idx="364">
                  <c:v>41694</c:v>
                </c:pt>
                <c:pt idx="365">
                  <c:v>41693</c:v>
                </c:pt>
                <c:pt idx="366">
                  <c:v>41692</c:v>
                </c:pt>
                <c:pt idx="367">
                  <c:v>41691</c:v>
                </c:pt>
                <c:pt idx="368">
                  <c:v>41690</c:v>
                </c:pt>
                <c:pt idx="369">
                  <c:v>41689</c:v>
                </c:pt>
                <c:pt idx="370">
                  <c:v>41688</c:v>
                </c:pt>
                <c:pt idx="371">
                  <c:v>41687</c:v>
                </c:pt>
                <c:pt idx="372">
                  <c:v>41686</c:v>
                </c:pt>
                <c:pt idx="373">
                  <c:v>41685</c:v>
                </c:pt>
                <c:pt idx="374">
                  <c:v>41684</c:v>
                </c:pt>
                <c:pt idx="375">
                  <c:v>41683</c:v>
                </c:pt>
                <c:pt idx="376">
                  <c:v>41682</c:v>
                </c:pt>
                <c:pt idx="377">
                  <c:v>41681</c:v>
                </c:pt>
                <c:pt idx="378">
                  <c:v>41680</c:v>
                </c:pt>
                <c:pt idx="379">
                  <c:v>41679</c:v>
                </c:pt>
                <c:pt idx="380">
                  <c:v>41678</c:v>
                </c:pt>
                <c:pt idx="381">
                  <c:v>41677</c:v>
                </c:pt>
                <c:pt idx="382">
                  <c:v>41676</c:v>
                </c:pt>
                <c:pt idx="383">
                  <c:v>41675</c:v>
                </c:pt>
                <c:pt idx="384">
                  <c:v>41674</c:v>
                </c:pt>
                <c:pt idx="385">
                  <c:v>41673</c:v>
                </c:pt>
                <c:pt idx="386">
                  <c:v>41672</c:v>
                </c:pt>
                <c:pt idx="387">
                  <c:v>41671</c:v>
                </c:pt>
                <c:pt idx="388">
                  <c:v>41670</c:v>
                </c:pt>
                <c:pt idx="389">
                  <c:v>41669</c:v>
                </c:pt>
                <c:pt idx="390">
                  <c:v>41668</c:v>
                </c:pt>
                <c:pt idx="391">
                  <c:v>41667</c:v>
                </c:pt>
                <c:pt idx="392">
                  <c:v>41666</c:v>
                </c:pt>
                <c:pt idx="393">
                  <c:v>41665</c:v>
                </c:pt>
                <c:pt idx="394">
                  <c:v>41664</c:v>
                </c:pt>
                <c:pt idx="395">
                  <c:v>41663</c:v>
                </c:pt>
                <c:pt idx="396">
                  <c:v>41662</c:v>
                </c:pt>
                <c:pt idx="397">
                  <c:v>41661</c:v>
                </c:pt>
                <c:pt idx="398">
                  <c:v>41660</c:v>
                </c:pt>
                <c:pt idx="399">
                  <c:v>41659</c:v>
                </c:pt>
                <c:pt idx="400">
                  <c:v>41658</c:v>
                </c:pt>
                <c:pt idx="401">
                  <c:v>41657</c:v>
                </c:pt>
                <c:pt idx="402">
                  <c:v>41656</c:v>
                </c:pt>
                <c:pt idx="403">
                  <c:v>41655</c:v>
                </c:pt>
                <c:pt idx="404">
                  <c:v>41654</c:v>
                </c:pt>
                <c:pt idx="405">
                  <c:v>41653</c:v>
                </c:pt>
                <c:pt idx="406">
                  <c:v>41652</c:v>
                </c:pt>
                <c:pt idx="407">
                  <c:v>41651</c:v>
                </c:pt>
                <c:pt idx="408">
                  <c:v>41650</c:v>
                </c:pt>
                <c:pt idx="409">
                  <c:v>41649</c:v>
                </c:pt>
                <c:pt idx="410">
                  <c:v>41648</c:v>
                </c:pt>
                <c:pt idx="411">
                  <c:v>41647</c:v>
                </c:pt>
                <c:pt idx="412">
                  <c:v>41646</c:v>
                </c:pt>
                <c:pt idx="413">
                  <c:v>41645</c:v>
                </c:pt>
                <c:pt idx="414">
                  <c:v>41644</c:v>
                </c:pt>
                <c:pt idx="415">
                  <c:v>41643</c:v>
                </c:pt>
                <c:pt idx="416">
                  <c:v>41642</c:v>
                </c:pt>
                <c:pt idx="417">
                  <c:v>41641</c:v>
                </c:pt>
                <c:pt idx="418">
                  <c:v>41640</c:v>
                </c:pt>
                <c:pt idx="419">
                  <c:v>41639</c:v>
                </c:pt>
                <c:pt idx="420">
                  <c:v>41638</c:v>
                </c:pt>
                <c:pt idx="421">
                  <c:v>41637</c:v>
                </c:pt>
                <c:pt idx="422">
                  <c:v>41636</c:v>
                </c:pt>
                <c:pt idx="423">
                  <c:v>41635</c:v>
                </c:pt>
                <c:pt idx="424">
                  <c:v>41634</c:v>
                </c:pt>
                <c:pt idx="425">
                  <c:v>41633</c:v>
                </c:pt>
                <c:pt idx="426">
                  <c:v>41632</c:v>
                </c:pt>
                <c:pt idx="427">
                  <c:v>41631</c:v>
                </c:pt>
                <c:pt idx="428">
                  <c:v>41630</c:v>
                </c:pt>
                <c:pt idx="429">
                  <c:v>41629</c:v>
                </c:pt>
                <c:pt idx="430">
                  <c:v>41628</c:v>
                </c:pt>
                <c:pt idx="431">
                  <c:v>41627</c:v>
                </c:pt>
                <c:pt idx="432">
                  <c:v>41626</c:v>
                </c:pt>
                <c:pt idx="433">
                  <c:v>41625</c:v>
                </c:pt>
                <c:pt idx="434">
                  <c:v>41624</c:v>
                </c:pt>
                <c:pt idx="435">
                  <c:v>41623</c:v>
                </c:pt>
                <c:pt idx="436">
                  <c:v>41622</c:v>
                </c:pt>
                <c:pt idx="437">
                  <c:v>41621</c:v>
                </c:pt>
                <c:pt idx="438">
                  <c:v>41620</c:v>
                </c:pt>
                <c:pt idx="439">
                  <c:v>41619</c:v>
                </c:pt>
                <c:pt idx="440">
                  <c:v>41618</c:v>
                </c:pt>
                <c:pt idx="441">
                  <c:v>41617</c:v>
                </c:pt>
                <c:pt idx="442">
                  <c:v>41616</c:v>
                </c:pt>
                <c:pt idx="443">
                  <c:v>41615</c:v>
                </c:pt>
                <c:pt idx="444">
                  <c:v>41614</c:v>
                </c:pt>
                <c:pt idx="445">
                  <c:v>41613</c:v>
                </c:pt>
                <c:pt idx="446">
                  <c:v>41612</c:v>
                </c:pt>
                <c:pt idx="447">
                  <c:v>41611</c:v>
                </c:pt>
                <c:pt idx="448">
                  <c:v>41610</c:v>
                </c:pt>
                <c:pt idx="449">
                  <c:v>41609</c:v>
                </c:pt>
                <c:pt idx="450">
                  <c:v>41608</c:v>
                </c:pt>
                <c:pt idx="451">
                  <c:v>41607</c:v>
                </c:pt>
                <c:pt idx="452">
                  <c:v>41606</c:v>
                </c:pt>
                <c:pt idx="453">
                  <c:v>41605</c:v>
                </c:pt>
                <c:pt idx="454">
                  <c:v>41604</c:v>
                </c:pt>
                <c:pt idx="455">
                  <c:v>41603</c:v>
                </c:pt>
                <c:pt idx="456">
                  <c:v>41602</c:v>
                </c:pt>
                <c:pt idx="457">
                  <c:v>41601</c:v>
                </c:pt>
                <c:pt idx="458">
                  <c:v>41600</c:v>
                </c:pt>
                <c:pt idx="459">
                  <c:v>41599</c:v>
                </c:pt>
                <c:pt idx="460">
                  <c:v>41598</c:v>
                </c:pt>
                <c:pt idx="461">
                  <c:v>41597</c:v>
                </c:pt>
                <c:pt idx="462">
                  <c:v>41596</c:v>
                </c:pt>
                <c:pt idx="463">
                  <c:v>41595</c:v>
                </c:pt>
                <c:pt idx="464">
                  <c:v>41594</c:v>
                </c:pt>
                <c:pt idx="465">
                  <c:v>41593</c:v>
                </c:pt>
                <c:pt idx="466">
                  <c:v>41592</c:v>
                </c:pt>
                <c:pt idx="467">
                  <c:v>41591</c:v>
                </c:pt>
                <c:pt idx="468">
                  <c:v>41590</c:v>
                </c:pt>
                <c:pt idx="469">
                  <c:v>41589</c:v>
                </c:pt>
                <c:pt idx="470">
                  <c:v>41588</c:v>
                </c:pt>
                <c:pt idx="471">
                  <c:v>41587</c:v>
                </c:pt>
                <c:pt idx="472">
                  <c:v>41586</c:v>
                </c:pt>
                <c:pt idx="473">
                  <c:v>41585</c:v>
                </c:pt>
                <c:pt idx="474">
                  <c:v>41584</c:v>
                </c:pt>
                <c:pt idx="475">
                  <c:v>41583</c:v>
                </c:pt>
                <c:pt idx="476">
                  <c:v>41582</c:v>
                </c:pt>
                <c:pt idx="477">
                  <c:v>41581</c:v>
                </c:pt>
                <c:pt idx="478">
                  <c:v>41580</c:v>
                </c:pt>
                <c:pt idx="479">
                  <c:v>41579</c:v>
                </c:pt>
                <c:pt idx="480">
                  <c:v>41578</c:v>
                </c:pt>
                <c:pt idx="481">
                  <c:v>41577</c:v>
                </c:pt>
                <c:pt idx="482">
                  <c:v>41576</c:v>
                </c:pt>
                <c:pt idx="483">
                  <c:v>41575</c:v>
                </c:pt>
                <c:pt idx="484">
                  <c:v>41574</c:v>
                </c:pt>
                <c:pt idx="485">
                  <c:v>41573</c:v>
                </c:pt>
                <c:pt idx="486">
                  <c:v>41572</c:v>
                </c:pt>
                <c:pt idx="487">
                  <c:v>41571</c:v>
                </c:pt>
                <c:pt idx="488">
                  <c:v>41570</c:v>
                </c:pt>
                <c:pt idx="489">
                  <c:v>41569</c:v>
                </c:pt>
                <c:pt idx="490">
                  <c:v>41568</c:v>
                </c:pt>
                <c:pt idx="491">
                  <c:v>41567</c:v>
                </c:pt>
                <c:pt idx="492">
                  <c:v>41566</c:v>
                </c:pt>
                <c:pt idx="493">
                  <c:v>41565</c:v>
                </c:pt>
                <c:pt idx="494">
                  <c:v>41564</c:v>
                </c:pt>
                <c:pt idx="495">
                  <c:v>41563</c:v>
                </c:pt>
                <c:pt idx="496">
                  <c:v>41562</c:v>
                </c:pt>
                <c:pt idx="497">
                  <c:v>41561</c:v>
                </c:pt>
                <c:pt idx="498">
                  <c:v>41560</c:v>
                </c:pt>
                <c:pt idx="499">
                  <c:v>41559</c:v>
                </c:pt>
                <c:pt idx="500">
                  <c:v>41558</c:v>
                </c:pt>
                <c:pt idx="501">
                  <c:v>41557</c:v>
                </c:pt>
                <c:pt idx="502">
                  <c:v>41556</c:v>
                </c:pt>
                <c:pt idx="503">
                  <c:v>41555</c:v>
                </c:pt>
                <c:pt idx="504">
                  <c:v>41554</c:v>
                </c:pt>
                <c:pt idx="505">
                  <c:v>41553</c:v>
                </c:pt>
                <c:pt idx="506">
                  <c:v>41552</c:v>
                </c:pt>
                <c:pt idx="507">
                  <c:v>41551</c:v>
                </c:pt>
                <c:pt idx="508">
                  <c:v>41550</c:v>
                </c:pt>
                <c:pt idx="509">
                  <c:v>41549</c:v>
                </c:pt>
                <c:pt idx="510">
                  <c:v>41548</c:v>
                </c:pt>
                <c:pt idx="511">
                  <c:v>41547</c:v>
                </c:pt>
                <c:pt idx="512">
                  <c:v>41546</c:v>
                </c:pt>
                <c:pt idx="513">
                  <c:v>41545</c:v>
                </c:pt>
                <c:pt idx="514">
                  <c:v>41544</c:v>
                </c:pt>
                <c:pt idx="515">
                  <c:v>41543</c:v>
                </c:pt>
                <c:pt idx="516">
                  <c:v>41542</c:v>
                </c:pt>
                <c:pt idx="517">
                  <c:v>41541</c:v>
                </c:pt>
                <c:pt idx="518">
                  <c:v>41540</c:v>
                </c:pt>
                <c:pt idx="519">
                  <c:v>41539</c:v>
                </c:pt>
                <c:pt idx="520">
                  <c:v>41538</c:v>
                </c:pt>
                <c:pt idx="521">
                  <c:v>41537</c:v>
                </c:pt>
                <c:pt idx="522">
                  <c:v>41536</c:v>
                </c:pt>
                <c:pt idx="523">
                  <c:v>41535</c:v>
                </c:pt>
                <c:pt idx="524">
                  <c:v>41534</c:v>
                </c:pt>
                <c:pt idx="525">
                  <c:v>41533</c:v>
                </c:pt>
                <c:pt idx="526">
                  <c:v>41532</c:v>
                </c:pt>
                <c:pt idx="527">
                  <c:v>41531</c:v>
                </c:pt>
                <c:pt idx="528">
                  <c:v>41530</c:v>
                </c:pt>
                <c:pt idx="529">
                  <c:v>41529</c:v>
                </c:pt>
                <c:pt idx="530">
                  <c:v>41528</c:v>
                </c:pt>
                <c:pt idx="531">
                  <c:v>41527</c:v>
                </c:pt>
                <c:pt idx="532">
                  <c:v>41526</c:v>
                </c:pt>
                <c:pt idx="533">
                  <c:v>41525</c:v>
                </c:pt>
                <c:pt idx="534">
                  <c:v>41524</c:v>
                </c:pt>
                <c:pt idx="535">
                  <c:v>41523</c:v>
                </c:pt>
                <c:pt idx="536">
                  <c:v>41522</c:v>
                </c:pt>
                <c:pt idx="537">
                  <c:v>41521</c:v>
                </c:pt>
                <c:pt idx="538">
                  <c:v>41520</c:v>
                </c:pt>
                <c:pt idx="539">
                  <c:v>41519</c:v>
                </c:pt>
                <c:pt idx="540">
                  <c:v>41518</c:v>
                </c:pt>
                <c:pt idx="541">
                  <c:v>41517</c:v>
                </c:pt>
                <c:pt idx="542">
                  <c:v>41516</c:v>
                </c:pt>
                <c:pt idx="543">
                  <c:v>41515</c:v>
                </c:pt>
                <c:pt idx="544">
                  <c:v>41514</c:v>
                </c:pt>
                <c:pt idx="545">
                  <c:v>41513</c:v>
                </c:pt>
                <c:pt idx="546">
                  <c:v>41512</c:v>
                </c:pt>
                <c:pt idx="547">
                  <c:v>41511</c:v>
                </c:pt>
                <c:pt idx="548">
                  <c:v>41510</c:v>
                </c:pt>
                <c:pt idx="549">
                  <c:v>41509</c:v>
                </c:pt>
                <c:pt idx="550">
                  <c:v>41508</c:v>
                </c:pt>
                <c:pt idx="551">
                  <c:v>41507</c:v>
                </c:pt>
                <c:pt idx="552">
                  <c:v>41506</c:v>
                </c:pt>
                <c:pt idx="553">
                  <c:v>41505</c:v>
                </c:pt>
                <c:pt idx="554">
                  <c:v>41504</c:v>
                </c:pt>
                <c:pt idx="555">
                  <c:v>41503</c:v>
                </c:pt>
                <c:pt idx="556">
                  <c:v>41502</c:v>
                </c:pt>
                <c:pt idx="557">
                  <c:v>41501</c:v>
                </c:pt>
                <c:pt idx="558">
                  <c:v>41500</c:v>
                </c:pt>
                <c:pt idx="559">
                  <c:v>41499</c:v>
                </c:pt>
                <c:pt idx="560">
                  <c:v>41498</c:v>
                </c:pt>
                <c:pt idx="561">
                  <c:v>41497</c:v>
                </c:pt>
                <c:pt idx="562">
                  <c:v>41496</c:v>
                </c:pt>
                <c:pt idx="563">
                  <c:v>41495</c:v>
                </c:pt>
                <c:pt idx="564">
                  <c:v>41494</c:v>
                </c:pt>
                <c:pt idx="565">
                  <c:v>41493</c:v>
                </c:pt>
                <c:pt idx="566">
                  <c:v>41492</c:v>
                </c:pt>
                <c:pt idx="567">
                  <c:v>41491</c:v>
                </c:pt>
                <c:pt idx="568">
                  <c:v>41490</c:v>
                </c:pt>
                <c:pt idx="569">
                  <c:v>41489</c:v>
                </c:pt>
                <c:pt idx="570">
                  <c:v>41488</c:v>
                </c:pt>
                <c:pt idx="571">
                  <c:v>41487</c:v>
                </c:pt>
                <c:pt idx="572">
                  <c:v>41486</c:v>
                </c:pt>
                <c:pt idx="573">
                  <c:v>41485</c:v>
                </c:pt>
                <c:pt idx="574">
                  <c:v>41484</c:v>
                </c:pt>
                <c:pt idx="575">
                  <c:v>41483</c:v>
                </c:pt>
                <c:pt idx="576">
                  <c:v>41482</c:v>
                </c:pt>
                <c:pt idx="577">
                  <c:v>41481</c:v>
                </c:pt>
                <c:pt idx="578">
                  <c:v>41480</c:v>
                </c:pt>
                <c:pt idx="579">
                  <c:v>41479</c:v>
                </c:pt>
                <c:pt idx="580">
                  <c:v>41478</c:v>
                </c:pt>
                <c:pt idx="581">
                  <c:v>41477</c:v>
                </c:pt>
                <c:pt idx="582">
                  <c:v>41476</c:v>
                </c:pt>
                <c:pt idx="583">
                  <c:v>41475</c:v>
                </c:pt>
                <c:pt idx="584">
                  <c:v>41474</c:v>
                </c:pt>
                <c:pt idx="585">
                  <c:v>41473</c:v>
                </c:pt>
                <c:pt idx="586">
                  <c:v>41472</c:v>
                </c:pt>
                <c:pt idx="587">
                  <c:v>41471</c:v>
                </c:pt>
                <c:pt idx="588">
                  <c:v>41470</c:v>
                </c:pt>
                <c:pt idx="589">
                  <c:v>41469</c:v>
                </c:pt>
                <c:pt idx="590">
                  <c:v>41468</c:v>
                </c:pt>
                <c:pt idx="591">
                  <c:v>41467</c:v>
                </c:pt>
                <c:pt idx="592">
                  <c:v>41466</c:v>
                </c:pt>
                <c:pt idx="593">
                  <c:v>41465</c:v>
                </c:pt>
                <c:pt idx="594">
                  <c:v>41464</c:v>
                </c:pt>
                <c:pt idx="595">
                  <c:v>41463</c:v>
                </c:pt>
                <c:pt idx="596">
                  <c:v>41462</c:v>
                </c:pt>
                <c:pt idx="597">
                  <c:v>41461</c:v>
                </c:pt>
                <c:pt idx="598">
                  <c:v>41460</c:v>
                </c:pt>
                <c:pt idx="599">
                  <c:v>41459</c:v>
                </c:pt>
                <c:pt idx="600">
                  <c:v>41458</c:v>
                </c:pt>
                <c:pt idx="601">
                  <c:v>41457</c:v>
                </c:pt>
                <c:pt idx="602">
                  <c:v>41456</c:v>
                </c:pt>
                <c:pt idx="603">
                  <c:v>41455</c:v>
                </c:pt>
                <c:pt idx="604">
                  <c:v>41454</c:v>
                </c:pt>
                <c:pt idx="605">
                  <c:v>41453</c:v>
                </c:pt>
                <c:pt idx="606">
                  <c:v>41452</c:v>
                </c:pt>
                <c:pt idx="607">
                  <c:v>41451</c:v>
                </c:pt>
                <c:pt idx="608">
                  <c:v>41450</c:v>
                </c:pt>
                <c:pt idx="609">
                  <c:v>41449</c:v>
                </c:pt>
                <c:pt idx="610">
                  <c:v>41448</c:v>
                </c:pt>
                <c:pt idx="611">
                  <c:v>41447</c:v>
                </c:pt>
                <c:pt idx="612">
                  <c:v>41446</c:v>
                </c:pt>
                <c:pt idx="613">
                  <c:v>41445</c:v>
                </c:pt>
                <c:pt idx="614">
                  <c:v>41444</c:v>
                </c:pt>
                <c:pt idx="615">
                  <c:v>41443</c:v>
                </c:pt>
                <c:pt idx="616">
                  <c:v>41442</c:v>
                </c:pt>
                <c:pt idx="617">
                  <c:v>41441</c:v>
                </c:pt>
                <c:pt idx="618">
                  <c:v>41440</c:v>
                </c:pt>
                <c:pt idx="619">
                  <c:v>41439</c:v>
                </c:pt>
                <c:pt idx="620">
                  <c:v>41438</c:v>
                </c:pt>
                <c:pt idx="621">
                  <c:v>41437</c:v>
                </c:pt>
                <c:pt idx="622">
                  <c:v>41436</c:v>
                </c:pt>
                <c:pt idx="623">
                  <c:v>41435</c:v>
                </c:pt>
                <c:pt idx="624">
                  <c:v>41434</c:v>
                </c:pt>
                <c:pt idx="625">
                  <c:v>41433</c:v>
                </c:pt>
                <c:pt idx="626">
                  <c:v>41432</c:v>
                </c:pt>
                <c:pt idx="627">
                  <c:v>41431</c:v>
                </c:pt>
                <c:pt idx="628">
                  <c:v>41430</c:v>
                </c:pt>
                <c:pt idx="629">
                  <c:v>41429</c:v>
                </c:pt>
                <c:pt idx="630">
                  <c:v>41428</c:v>
                </c:pt>
                <c:pt idx="631">
                  <c:v>41427</c:v>
                </c:pt>
                <c:pt idx="632">
                  <c:v>41426</c:v>
                </c:pt>
                <c:pt idx="633">
                  <c:v>41425</c:v>
                </c:pt>
                <c:pt idx="634">
                  <c:v>41424</c:v>
                </c:pt>
                <c:pt idx="635">
                  <c:v>41423</c:v>
                </c:pt>
                <c:pt idx="636">
                  <c:v>41422</c:v>
                </c:pt>
                <c:pt idx="637">
                  <c:v>41421</c:v>
                </c:pt>
                <c:pt idx="638">
                  <c:v>41420</c:v>
                </c:pt>
                <c:pt idx="639">
                  <c:v>41419</c:v>
                </c:pt>
                <c:pt idx="640">
                  <c:v>41418</c:v>
                </c:pt>
                <c:pt idx="641">
                  <c:v>41417</c:v>
                </c:pt>
                <c:pt idx="642">
                  <c:v>41416</c:v>
                </c:pt>
                <c:pt idx="643">
                  <c:v>41415</c:v>
                </c:pt>
                <c:pt idx="644">
                  <c:v>41414</c:v>
                </c:pt>
                <c:pt idx="645">
                  <c:v>41413</c:v>
                </c:pt>
                <c:pt idx="646">
                  <c:v>41412</c:v>
                </c:pt>
                <c:pt idx="647">
                  <c:v>41411</c:v>
                </c:pt>
                <c:pt idx="648">
                  <c:v>41410</c:v>
                </c:pt>
                <c:pt idx="649">
                  <c:v>41409</c:v>
                </c:pt>
                <c:pt idx="650">
                  <c:v>41408</c:v>
                </c:pt>
                <c:pt idx="651">
                  <c:v>41407</c:v>
                </c:pt>
                <c:pt idx="652">
                  <c:v>41406</c:v>
                </c:pt>
                <c:pt idx="653">
                  <c:v>41405</c:v>
                </c:pt>
                <c:pt idx="654">
                  <c:v>41404</c:v>
                </c:pt>
                <c:pt idx="655">
                  <c:v>41403</c:v>
                </c:pt>
                <c:pt idx="656">
                  <c:v>41402</c:v>
                </c:pt>
                <c:pt idx="657">
                  <c:v>41401</c:v>
                </c:pt>
                <c:pt idx="658">
                  <c:v>41400</c:v>
                </c:pt>
                <c:pt idx="659">
                  <c:v>41399</c:v>
                </c:pt>
                <c:pt idx="660">
                  <c:v>41398</c:v>
                </c:pt>
                <c:pt idx="661">
                  <c:v>41397</c:v>
                </c:pt>
                <c:pt idx="662">
                  <c:v>41396</c:v>
                </c:pt>
                <c:pt idx="663">
                  <c:v>41395</c:v>
                </c:pt>
                <c:pt idx="664">
                  <c:v>41394</c:v>
                </c:pt>
                <c:pt idx="665">
                  <c:v>41393</c:v>
                </c:pt>
                <c:pt idx="666">
                  <c:v>41392</c:v>
                </c:pt>
                <c:pt idx="667">
                  <c:v>41391</c:v>
                </c:pt>
                <c:pt idx="668">
                  <c:v>41390</c:v>
                </c:pt>
                <c:pt idx="669">
                  <c:v>41389</c:v>
                </c:pt>
                <c:pt idx="670">
                  <c:v>41388</c:v>
                </c:pt>
                <c:pt idx="671">
                  <c:v>41387</c:v>
                </c:pt>
                <c:pt idx="672">
                  <c:v>41386</c:v>
                </c:pt>
                <c:pt idx="673">
                  <c:v>41385</c:v>
                </c:pt>
                <c:pt idx="674">
                  <c:v>41384</c:v>
                </c:pt>
                <c:pt idx="675">
                  <c:v>41383</c:v>
                </c:pt>
                <c:pt idx="676">
                  <c:v>41382</c:v>
                </c:pt>
                <c:pt idx="677">
                  <c:v>41381</c:v>
                </c:pt>
                <c:pt idx="678">
                  <c:v>41380</c:v>
                </c:pt>
                <c:pt idx="679">
                  <c:v>41379</c:v>
                </c:pt>
                <c:pt idx="680">
                  <c:v>41378</c:v>
                </c:pt>
                <c:pt idx="681">
                  <c:v>41377</c:v>
                </c:pt>
                <c:pt idx="682">
                  <c:v>41376</c:v>
                </c:pt>
                <c:pt idx="683">
                  <c:v>41375</c:v>
                </c:pt>
                <c:pt idx="684">
                  <c:v>41374</c:v>
                </c:pt>
                <c:pt idx="685">
                  <c:v>41373</c:v>
                </c:pt>
                <c:pt idx="686">
                  <c:v>41372</c:v>
                </c:pt>
                <c:pt idx="687">
                  <c:v>41371</c:v>
                </c:pt>
                <c:pt idx="688">
                  <c:v>41370</c:v>
                </c:pt>
                <c:pt idx="689">
                  <c:v>41369</c:v>
                </c:pt>
                <c:pt idx="690">
                  <c:v>41368</c:v>
                </c:pt>
                <c:pt idx="691">
                  <c:v>41367</c:v>
                </c:pt>
                <c:pt idx="692">
                  <c:v>41366</c:v>
                </c:pt>
                <c:pt idx="693">
                  <c:v>41365</c:v>
                </c:pt>
                <c:pt idx="694">
                  <c:v>41364</c:v>
                </c:pt>
                <c:pt idx="695">
                  <c:v>41363</c:v>
                </c:pt>
                <c:pt idx="696">
                  <c:v>41362</c:v>
                </c:pt>
                <c:pt idx="697">
                  <c:v>41361</c:v>
                </c:pt>
                <c:pt idx="698">
                  <c:v>41360</c:v>
                </c:pt>
                <c:pt idx="699">
                  <c:v>41359</c:v>
                </c:pt>
                <c:pt idx="700">
                  <c:v>41358</c:v>
                </c:pt>
                <c:pt idx="701">
                  <c:v>41357</c:v>
                </c:pt>
                <c:pt idx="702">
                  <c:v>41356</c:v>
                </c:pt>
                <c:pt idx="703">
                  <c:v>41355</c:v>
                </c:pt>
                <c:pt idx="704">
                  <c:v>41354</c:v>
                </c:pt>
                <c:pt idx="705">
                  <c:v>41353</c:v>
                </c:pt>
                <c:pt idx="706">
                  <c:v>41352</c:v>
                </c:pt>
                <c:pt idx="707">
                  <c:v>41351</c:v>
                </c:pt>
                <c:pt idx="708">
                  <c:v>41350</c:v>
                </c:pt>
                <c:pt idx="709">
                  <c:v>41349</c:v>
                </c:pt>
                <c:pt idx="710">
                  <c:v>41348</c:v>
                </c:pt>
                <c:pt idx="711">
                  <c:v>41347</c:v>
                </c:pt>
                <c:pt idx="712">
                  <c:v>41346</c:v>
                </c:pt>
                <c:pt idx="713">
                  <c:v>41345</c:v>
                </c:pt>
                <c:pt idx="714">
                  <c:v>41344</c:v>
                </c:pt>
                <c:pt idx="715">
                  <c:v>41343</c:v>
                </c:pt>
                <c:pt idx="716">
                  <c:v>41342</c:v>
                </c:pt>
                <c:pt idx="717">
                  <c:v>41341</c:v>
                </c:pt>
                <c:pt idx="718">
                  <c:v>41340</c:v>
                </c:pt>
                <c:pt idx="719">
                  <c:v>41339</c:v>
                </c:pt>
                <c:pt idx="720">
                  <c:v>41338</c:v>
                </c:pt>
                <c:pt idx="721">
                  <c:v>41337</c:v>
                </c:pt>
                <c:pt idx="722">
                  <c:v>41336</c:v>
                </c:pt>
                <c:pt idx="723">
                  <c:v>41335</c:v>
                </c:pt>
                <c:pt idx="724">
                  <c:v>41334</c:v>
                </c:pt>
                <c:pt idx="725">
                  <c:v>41333</c:v>
                </c:pt>
                <c:pt idx="726">
                  <c:v>41332</c:v>
                </c:pt>
                <c:pt idx="727">
                  <c:v>41331</c:v>
                </c:pt>
                <c:pt idx="728">
                  <c:v>41330</c:v>
                </c:pt>
                <c:pt idx="729">
                  <c:v>41329</c:v>
                </c:pt>
                <c:pt idx="730">
                  <c:v>41328</c:v>
                </c:pt>
                <c:pt idx="731">
                  <c:v>41327</c:v>
                </c:pt>
                <c:pt idx="732">
                  <c:v>41326</c:v>
                </c:pt>
                <c:pt idx="733">
                  <c:v>41325</c:v>
                </c:pt>
                <c:pt idx="734">
                  <c:v>41324</c:v>
                </c:pt>
                <c:pt idx="735">
                  <c:v>41323</c:v>
                </c:pt>
                <c:pt idx="736">
                  <c:v>41322</c:v>
                </c:pt>
                <c:pt idx="737">
                  <c:v>41321</c:v>
                </c:pt>
                <c:pt idx="738">
                  <c:v>41320</c:v>
                </c:pt>
                <c:pt idx="739">
                  <c:v>41319</c:v>
                </c:pt>
                <c:pt idx="740">
                  <c:v>41318</c:v>
                </c:pt>
                <c:pt idx="741">
                  <c:v>41317</c:v>
                </c:pt>
                <c:pt idx="742">
                  <c:v>41316</c:v>
                </c:pt>
                <c:pt idx="743">
                  <c:v>41315</c:v>
                </c:pt>
                <c:pt idx="744">
                  <c:v>41314</c:v>
                </c:pt>
                <c:pt idx="745">
                  <c:v>41313</c:v>
                </c:pt>
                <c:pt idx="746">
                  <c:v>41312</c:v>
                </c:pt>
                <c:pt idx="747">
                  <c:v>41311</c:v>
                </c:pt>
                <c:pt idx="748">
                  <c:v>41310</c:v>
                </c:pt>
                <c:pt idx="749">
                  <c:v>41309</c:v>
                </c:pt>
                <c:pt idx="750">
                  <c:v>41308</c:v>
                </c:pt>
                <c:pt idx="751">
                  <c:v>41307</c:v>
                </c:pt>
                <c:pt idx="752">
                  <c:v>41306</c:v>
                </c:pt>
                <c:pt idx="753">
                  <c:v>41305</c:v>
                </c:pt>
                <c:pt idx="754">
                  <c:v>41304</c:v>
                </c:pt>
                <c:pt idx="755">
                  <c:v>41303</c:v>
                </c:pt>
                <c:pt idx="756">
                  <c:v>41302</c:v>
                </c:pt>
                <c:pt idx="757">
                  <c:v>41301</c:v>
                </c:pt>
                <c:pt idx="758">
                  <c:v>41300</c:v>
                </c:pt>
                <c:pt idx="759">
                  <c:v>41299</c:v>
                </c:pt>
                <c:pt idx="760">
                  <c:v>41298</c:v>
                </c:pt>
                <c:pt idx="761">
                  <c:v>41297</c:v>
                </c:pt>
                <c:pt idx="762">
                  <c:v>41296</c:v>
                </c:pt>
                <c:pt idx="763">
                  <c:v>41295</c:v>
                </c:pt>
                <c:pt idx="764">
                  <c:v>41294</c:v>
                </c:pt>
                <c:pt idx="765">
                  <c:v>41293</c:v>
                </c:pt>
                <c:pt idx="766">
                  <c:v>41292</c:v>
                </c:pt>
                <c:pt idx="767">
                  <c:v>41291</c:v>
                </c:pt>
                <c:pt idx="768">
                  <c:v>41290</c:v>
                </c:pt>
                <c:pt idx="769">
                  <c:v>41289</c:v>
                </c:pt>
                <c:pt idx="770">
                  <c:v>41288</c:v>
                </c:pt>
                <c:pt idx="771">
                  <c:v>41287</c:v>
                </c:pt>
                <c:pt idx="772">
                  <c:v>41286</c:v>
                </c:pt>
                <c:pt idx="773">
                  <c:v>41285</c:v>
                </c:pt>
                <c:pt idx="774">
                  <c:v>41284</c:v>
                </c:pt>
                <c:pt idx="775">
                  <c:v>41283</c:v>
                </c:pt>
                <c:pt idx="776">
                  <c:v>41282</c:v>
                </c:pt>
                <c:pt idx="777">
                  <c:v>41281</c:v>
                </c:pt>
                <c:pt idx="778">
                  <c:v>41280</c:v>
                </c:pt>
                <c:pt idx="779">
                  <c:v>41279</c:v>
                </c:pt>
                <c:pt idx="780">
                  <c:v>41278</c:v>
                </c:pt>
                <c:pt idx="781">
                  <c:v>41277</c:v>
                </c:pt>
                <c:pt idx="782">
                  <c:v>41276</c:v>
                </c:pt>
                <c:pt idx="783">
                  <c:v>41275</c:v>
                </c:pt>
                <c:pt idx="784">
                  <c:v>41274</c:v>
                </c:pt>
                <c:pt idx="785">
                  <c:v>41273</c:v>
                </c:pt>
                <c:pt idx="786">
                  <c:v>41272</c:v>
                </c:pt>
                <c:pt idx="787">
                  <c:v>41271</c:v>
                </c:pt>
                <c:pt idx="788">
                  <c:v>41270</c:v>
                </c:pt>
                <c:pt idx="789">
                  <c:v>41269</c:v>
                </c:pt>
                <c:pt idx="790">
                  <c:v>41268</c:v>
                </c:pt>
                <c:pt idx="791">
                  <c:v>41267</c:v>
                </c:pt>
                <c:pt idx="792">
                  <c:v>41266</c:v>
                </c:pt>
                <c:pt idx="793">
                  <c:v>41265</c:v>
                </c:pt>
                <c:pt idx="794">
                  <c:v>41264</c:v>
                </c:pt>
                <c:pt idx="795">
                  <c:v>41263</c:v>
                </c:pt>
                <c:pt idx="796">
                  <c:v>41262</c:v>
                </c:pt>
                <c:pt idx="797">
                  <c:v>41261</c:v>
                </c:pt>
                <c:pt idx="798">
                  <c:v>41260</c:v>
                </c:pt>
                <c:pt idx="799">
                  <c:v>41259</c:v>
                </c:pt>
                <c:pt idx="800">
                  <c:v>41258</c:v>
                </c:pt>
                <c:pt idx="801">
                  <c:v>41257</c:v>
                </c:pt>
                <c:pt idx="802">
                  <c:v>41256</c:v>
                </c:pt>
                <c:pt idx="803">
                  <c:v>41255</c:v>
                </c:pt>
                <c:pt idx="804">
                  <c:v>41254</c:v>
                </c:pt>
                <c:pt idx="805">
                  <c:v>41253</c:v>
                </c:pt>
                <c:pt idx="806">
                  <c:v>41252</c:v>
                </c:pt>
                <c:pt idx="807">
                  <c:v>41251</c:v>
                </c:pt>
                <c:pt idx="808">
                  <c:v>41250</c:v>
                </c:pt>
                <c:pt idx="809">
                  <c:v>41249</c:v>
                </c:pt>
                <c:pt idx="810">
                  <c:v>41248</c:v>
                </c:pt>
                <c:pt idx="811">
                  <c:v>41247</c:v>
                </c:pt>
                <c:pt idx="812">
                  <c:v>41246</c:v>
                </c:pt>
                <c:pt idx="813">
                  <c:v>41245</c:v>
                </c:pt>
                <c:pt idx="814">
                  <c:v>41244</c:v>
                </c:pt>
                <c:pt idx="815">
                  <c:v>41243</c:v>
                </c:pt>
                <c:pt idx="816">
                  <c:v>41242</c:v>
                </c:pt>
                <c:pt idx="817">
                  <c:v>41241</c:v>
                </c:pt>
                <c:pt idx="818">
                  <c:v>41240</c:v>
                </c:pt>
                <c:pt idx="819">
                  <c:v>41239</c:v>
                </c:pt>
                <c:pt idx="820">
                  <c:v>41238</c:v>
                </c:pt>
                <c:pt idx="821">
                  <c:v>41237</c:v>
                </c:pt>
                <c:pt idx="822">
                  <c:v>41236</c:v>
                </c:pt>
                <c:pt idx="823">
                  <c:v>41235</c:v>
                </c:pt>
                <c:pt idx="824">
                  <c:v>41234</c:v>
                </c:pt>
                <c:pt idx="825">
                  <c:v>41233</c:v>
                </c:pt>
                <c:pt idx="826">
                  <c:v>41232</c:v>
                </c:pt>
                <c:pt idx="827">
                  <c:v>41231</c:v>
                </c:pt>
                <c:pt idx="828">
                  <c:v>41230</c:v>
                </c:pt>
                <c:pt idx="829">
                  <c:v>41229</c:v>
                </c:pt>
                <c:pt idx="830">
                  <c:v>41228</c:v>
                </c:pt>
                <c:pt idx="831">
                  <c:v>41227</c:v>
                </c:pt>
                <c:pt idx="832">
                  <c:v>41226</c:v>
                </c:pt>
                <c:pt idx="833">
                  <c:v>41225</c:v>
                </c:pt>
                <c:pt idx="834">
                  <c:v>41224</c:v>
                </c:pt>
                <c:pt idx="835">
                  <c:v>41223</c:v>
                </c:pt>
                <c:pt idx="836">
                  <c:v>41222</c:v>
                </c:pt>
                <c:pt idx="837">
                  <c:v>41221</c:v>
                </c:pt>
                <c:pt idx="838">
                  <c:v>41220</c:v>
                </c:pt>
                <c:pt idx="839">
                  <c:v>41219</c:v>
                </c:pt>
                <c:pt idx="840">
                  <c:v>41218</c:v>
                </c:pt>
                <c:pt idx="841">
                  <c:v>41217</c:v>
                </c:pt>
                <c:pt idx="842">
                  <c:v>41216</c:v>
                </c:pt>
                <c:pt idx="843">
                  <c:v>41215</c:v>
                </c:pt>
                <c:pt idx="844">
                  <c:v>41214</c:v>
                </c:pt>
                <c:pt idx="845">
                  <c:v>41213</c:v>
                </c:pt>
                <c:pt idx="846">
                  <c:v>41212</c:v>
                </c:pt>
                <c:pt idx="847">
                  <c:v>41211</c:v>
                </c:pt>
                <c:pt idx="848">
                  <c:v>41210</c:v>
                </c:pt>
                <c:pt idx="849">
                  <c:v>41209</c:v>
                </c:pt>
                <c:pt idx="850">
                  <c:v>41208</c:v>
                </c:pt>
                <c:pt idx="851">
                  <c:v>41207</c:v>
                </c:pt>
                <c:pt idx="852">
                  <c:v>41206</c:v>
                </c:pt>
                <c:pt idx="853">
                  <c:v>41205</c:v>
                </c:pt>
                <c:pt idx="854">
                  <c:v>41204</c:v>
                </c:pt>
                <c:pt idx="855">
                  <c:v>41203</c:v>
                </c:pt>
                <c:pt idx="856">
                  <c:v>41202</c:v>
                </c:pt>
                <c:pt idx="857">
                  <c:v>41201</c:v>
                </c:pt>
                <c:pt idx="858">
                  <c:v>41200</c:v>
                </c:pt>
                <c:pt idx="859">
                  <c:v>41199</c:v>
                </c:pt>
                <c:pt idx="860">
                  <c:v>41198</c:v>
                </c:pt>
                <c:pt idx="861">
                  <c:v>41197</c:v>
                </c:pt>
                <c:pt idx="862">
                  <c:v>41196</c:v>
                </c:pt>
                <c:pt idx="863">
                  <c:v>41195</c:v>
                </c:pt>
                <c:pt idx="864">
                  <c:v>41194</c:v>
                </c:pt>
                <c:pt idx="865">
                  <c:v>41193</c:v>
                </c:pt>
                <c:pt idx="866">
                  <c:v>41192</c:v>
                </c:pt>
                <c:pt idx="867">
                  <c:v>41191</c:v>
                </c:pt>
                <c:pt idx="868">
                  <c:v>41190</c:v>
                </c:pt>
                <c:pt idx="869">
                  <c:v>41189</c:v>
                </c:pt>
                <c:pt idx="870">
                  <c:v>41188</c:v>
                </c:pt>
                <c:pt idx="871">
                  <c:v>41187</c:v>
                </c:pt>
                <c:pt idx="872">
                  <c:v>41186</c:v>
                </c:pt>
                <c:pt idx="873">
                  <c:v>41185</c:v>
                </c:pt>
                <c:pt idx="874">
                  <c:v>41184</c:v>
                </c:pt>
                <c:pt idx="875">
                  <c:v>41183</c:v>
                </c:pt>
                <c:pt idx="876">
                  <c:v>41162</c:v>
                </c:pt>
                <c:pt idx="877">
                  <c:v>41161</c:v>
                </c:pt>
                <c:pt idx="878">
                  <c:v>41160</c:v>
                </c:pt>
                <c:pt idx="879">
                  <c:v>41159</c:v>
                </c:pt>
                <c:pt idx="880">
                  <c:v>41158</c:v>
                </c:pt>
                <c:pt idx="881">
                  <c:v>41157</c:v>
                </c:pt>
                <c:pt idx="882">
                  <c:v>41156</c:v>
                </c:pt>
                <c:pt idx="883">
                  <c:v>41155</c:v>
                </c:pt>
                <c:pt idx="884">
                  <c:v>41154</c:v>
                </c:pt>
                <c:pt idx="885">
                  <c:v>41153</c:v>
                </c:pt>
              </c:numCache>
            </c:numRef>
          </c:cat>
          <c:val>
            <c:numRef>
              <c:f>'Histórico volume'!$H$2:$H$887</c:f>
              <c:numCache>
                <c:formatCode>General</c:formatCode>
                <c:ptCount val="886"/>
                <c:pt idx="0">
                  <c:v>18.89</c:v>
                </c:pt>
                <c:pt idx="1">
                  <c:v>18.86</c:v>
                </c:pt>
                <c:pt idx="2">
                  <c:v>18.86</c:v>
                </c:pt>
                <c:pt idx="3">
                  <c:v>18.86</c:v>
                </c:pt>
                <c:pt idx="4">
                  <c:v>18.86</c:v>
                </c:pt>
                <c:pt idx="5">
                  <c:v>18.91</c:v>
                </c:pt>
                <c:pt idx="6">
                  <c:v>18.93</c:v>
                </c:pt>
                <c:pt idx="7">
                  <c:v>18.95</c:v>
                </c:pt>
                <c:pt idx="8">
                  <c:v>18.95</c:v>
                </c:pt>
                <c:pt idx="9">
                  <c:v>19</c:v>
                </c:pt>
                <c:pt idx="10">
                  <c:v>19.05</c:v>
                </c:pt>
                <c:pt idx="11">
                  <c:v>19.07</c:v>
                </c:pt>
                <c:pt idx="12">
                  <c:v>19.07</c:v>
                </c:pt>
                <c:pt idx="13">
                  <c:v>19.07</c:v>
                </c:pt>
                <c:pt idx="14">
                  <c:v>19.05</c:v>
                </c:pt>
                <c:pt idx="15">
                  <c:v>19</c:v>
                </c:pt>
                <c:pt idx="16">
                  <c:v>18.91</c:v>
                </c:pt>
                <c:pt idx="17">
                  <c:v>18.79</c:v>
                </c:pt>
                <c:pt idx="18">
                  <c:v>18.82</c:v>
                </c:pt>
                <c:pt idx="19">
                  <c:v>18.77</c:v>
                </c:pt>
                <c:pt idx="20">
                  <c:v>18.79</c:v>
                </c:pt>
                <c:pt idx="21">
                  <c:v>18.82</c:v>
                </c:pt>
                <c:pt idx="22">
                  <c:v>18.84</c:v>
                </c:pt>
                <c:pt idx="23">
                  <c:v>18.86</c:v>
                </c:pt>
                <c:pt idx="24">
                  <c:v>18.91</c:v>
                </c:pt>
                <c:pt idx="25">
                  <c:v>18.93</c:v>
                </c:pt>
                <c:pt idx="26">
                  <c:v>18.95</c:v>
                </c:pt>
                <c:pt idx="27">
                  <c:v>19</c:v>
                </c:pt>
                <c:pt idx="28">
                  <c:v>19.05</c:v>
                </c:pt>
                <c:pt idx="29">
                  <c:v>19.09</c:v>
                </c:pt>
                <c:pt idx="30">
                  <c:v>19.14</c:v>
                </c:pt>
                <c:pt idx="31">
                  <c:v>19.16</c:v>
                </c:pt>
                <c:pt idx="32">
                  <c:v>19.190000000000001</c:v>
                </c:pt>
                <c:pt idx="33">
                  <c:v>19.23</c:v>
                </c:pt>
                <c:pt idx="34">
                  <c:v>19.260000000000002</c:v>
                </c:pt>
                <c:pt idx="35">
                  <c:v>19.309999999999999</c:v>
                </c:pt>
                <c:pt idx="36">
                  <c:v>19.350000000000001</c:v>
                </c:pt>
                <c:pt idx="37">
                  <c:v>19.399999999999999</c:v>
                </c:pt>
                <c:pt idx="38">
                  <c:v>19.420000000000002</c:v>
                </c:pt>
                <c:pt idx="39">
                  <c:v>19.420000000000002</c:v>
                </c:pt>
                <c:pt idx="40">
                  <c:v>19.47</c:v>
                </c:pt>
                <c:pt idx="41">
                  <c:v>19.52</c:v>
                </c:pt>
                <c:pt idx="42">
                  <c:v>19.559999999999999</c:v>
                </c:pt>
                <c:pt idx="43">
                  <c:v>19.61</c:v>
                </c:pt>
                <c:pt idx="44">
                  <c:v>19.66</c:v>
                </c:pt>
                <c:pt idx="45">
                  <c:v>19.68</c:v>
                </c:pt>
                <c:pt idx="46">
                  <c:v>19.71</c:v>
                </c:pt>
                <c:pt idx="47">
                  <c:v>19.73</c:v>
                </c:pt>
                <c:pt idx="48">
                  <c:v>19.75</c:v>
                </c:pt>
                <c:pt idx="49">
                  <c:v>19.75</c:v>
                </c:pt>
                <c:pt idx="50">
                  <c:v>19.75</c:v>
                </c:pt>
                <c:pt idx="51">
                  <c:v>19.75</c:v>
                </c:pt>
                <c:pt idx="52">
                  <c:v>19.75</c:v>
                </c:pt>
                <c:pt idx="53">
                  <c:v>19.73</c:v>
                </c:pt>
                <c:pt idx="54">
                  <c:v>19.71</c:v>
                </c:pt>
                <c:pt idx="55">
                  <c:v>19.66</c:v>
                </c:pt>
                <c:pt idx="56">
                  <c:v>19.64</c:v>
                </c:pt>
                <c:pt idx="57">
                  <c:v>19.61</c:v>
                </c:pt>
                <c:pt idx="58">
                  <c:v>19.559999999999999</c:v>
                </c:pt>
                <c:pt idx="59">
                  <c:v>19.52</c:v>
                </c:pt>
                <c:pt idx="60">
                  <c:v>19.45</c:v>
                </c:pt>
                <c:pt idx="61">
                  <c:v>19.420000000000002</c:v>
                </c:pt>
                <c:pt idx="62">
                  <c:v>19.190000000000001</c:v>
                </c:pt>
                <c:pt idx="63">
                  <c:v>19</c:v>
                </c:pt>
                <c:pt idx="64">
                  <c:v>18.77</c:v>
                </c:pt>
                <c:pt idx="65">
                  <c:v>18.52</c:v>
                </c:pt>
                <c:pt idx="66">
                  <c:v>17.79</c:v>
                </c:pt>
                <c:pt idx="67">
                  <c:v>17.239999999999998</c:v>
                </c:pt>
                <c:pt idx="68">
                  <c:v>16.98</c:v>
                </c:pt>
                <c:pt idx="69">
                  <c:v>16.14</c:v>
                </c:pt>
                <c:pt idx="70">
                  <c:v>15.91</c:v>
                </c:pt>
                <c:pt idx="71">
                  <c:v>15.79</c:v>
                </c:pt>
                <c:pt idx="72">
                  <c:v>15.75</c:v>
                </c:pt>
                <c:pt idx="73">
                  <c:v>15.75</c:v>
                </c:pt>
                <c:pt idx="74">
                  <c:v>15.75</c:v>
                </c:pt>
                <c:pt idx="75">
                  <c:v>15.71</c:v>
                </c:pt>
                <c:pt idx="76">
                  <c:v>15.69</c:v>
                </c:pt>
                <c:pt idx="77">
                  <c:v>15.69</c:v>
                </c:pt>
                <c:pt idx="78">
                  <c:v>15.69</c:v>
                </c:pt>
                <c:pt idx="79">
                  <c:v>15.69</c:v>
                </c:pt>
                <c:pt idx="80">
                  <c:v>15.66</c:v>
                </c:pt>
                <c:pt idx="81">
                  <c:v>15.69</c:v>
                </c:pt>
                <c:pt idx="82">
                  <c:v>15.71</c:v>
                </c:pt>
                <c:pt idx="83">
                  <c:v>15.73</c:v>
                </c:pt>
                <c:pt idx="84">
                  <c:v>15.75</c:v>
                </c:pt>
                <c:pt idx="85">
                  <c:v>15.77</c:v>
                </c:pt>
                <c:pt idx="86">
                  <c:v>15.79</c:v>
                </c:pt>
                <c:pt idx="87">
                  <c:v>15.83</c:v>
                </c:pt>
                <c:pt idx="88">
                  <c:v>15.87</c:v>
                </c:pt>
                <c:pt idx="89">
                  <c:v>15.89</c:v>
                </c:pt>
                <c:pt idx="90">
                  <c:v>15.89</c:v>
                </c:pt>
                <c:pt idx="91">
                  <c:v>15.89</c:v>
                </c:pt>
                <c:pt idx="92">
                  <c:v>15.87</c:v>
                </c:pt>
                <c:pt idx="93">
                  <c:v>15.83</c:v>
                </c:pt>
                <c:pt idx="94">
                  <c:v>15.77</c:v>
                </c:pt>
                <c:pt idx="95">
                  <c:v>15.71</c:v>
                </c:pt>
                <c:pt idx="96">
                  <c:v>15.54</c:v>
                </c:pt>
                <c:pt idx="97">
                  <c:v>14.97</c:v>
                </c:pt>
                <c:pt idx="98">
                  <c:v>14.93</c:v>
                </c:pt>
                <c:pt idx="99">
                  <c:v>14.5</c:v>
                </c:pt>
                <c:pt idx="100">
                  <c:v>14.22</c:v>
                </c:pt>
                <c:pt idx="101">
                  <c:v>14.18</c:v>
                </c:pt>
                <c:pt idx="102">
                  <c:v>14.18</c:v>
                </c:pt>
                <c:pt idx="103">
                  <c:v>14.18</c:v>
                </c:pt>
                <c:pt idx="104">
                  <c:v>14.18</c:v>
                </c:pt>
                <c:pt idx="105">
                  <c:v>14.18</c:v>
                </c:pt>
                <c:pt idx="106">
                  <c:v>14.11</c:v>
                </c:pt>
                <c:pt idx="107">
                  <c:v>14.13</c:v>
                </c:pt>
                <c:pt idx="108">
                  <c:v>14.14</c:v>
                </c:pt>
                <c:pt idx="109">
                  <c:v>14.18</c:v>
                </c:pt>
                <c:pt idx="110">
                  <c:v>14.22</c:v>
                </c:pt>
                <c:pt idx="111">
                  <c:v>14.24</c:v>
                </c:pt>
                <c:pt idx="112">
                  <c:v>14.26</c:v>
                </c:pt>
                <c:pt idx="113">
                  <c:v>14.29</c:v>
                </c:pt>
                <c:pt idx="114">
                  <c:v>14.3</c:v>
                </c:pt>
                <c:pt idx="115">
                  <c:v>14.32</c:v>
                </c:pt>
                <c:pt idx="116">
                  <c:v>14.34</c:v>
                </c:pt>
                <c:pt idx="117">
                  <c:v>14.3</c:v>
                </c:pt>
                <c:pt idx="118">
                  <c:v>14.32</c:v>
                </c:pt>
                <c:pt idx="119">
                  <c:v>14.34</c:v>
                </c:pt>
                <c:pt idx="120">
                  <c:v>14.36</c:v>
                </c:pt>
                <c:pt idx="121">
                  <c:v>14.4</c:v>
                </c:pt>
                <c:pt idx="122">
                  <c:v>14.44</c:v>
                </c:pt>
                <c:pt idx="123">
                  <c:v>14.48</c:v>
                </c:pt>
                <c:pt idx="124">
                  <c:v>14.5</c:v>
                </c:pt>
                <c:pt idx="125">
                  <c:v>14.54</c:v>
                </c:pt>
                <c:pt idx="126">
                  <c:v>14.55</c:v>
                </c:pt>
                <c:pt idx="127">
                  <c:v>14.59</c:v>
                </c:pt>
                <c:pt idx="128">
                  <c:v>14.61</c:v>
                </c:pt>
                <c:pt idx="129">
                  <c:v>14.65</c:v>
                </c:pt>
                <c:pt idx="130">
                  <c:v>14.67</c:v>
                </c:pt>
                <c:pt idx="131">
                  <c:v>14.69</c:v>
                </c:pt>
                <c:pt idx="132">
                  <c:v>14.73</c:v>
                </c:pt>
                <c:pt idx="133">
                  <c:v>14.75</c:v>
                </c:pt>
                <c:pt idx="134">
                  <c:v>14.77</c:v>
                </c:pt>
                <c:pt idx="135">
                  <c:v>14.81</c:v>
                </c:pt>
                <c:pt idx="136">
                  <c:v>14.85</c:v>
                </c:pt>
                <c:pt idx="137">
                  <c:v>14.89</c:v>
                </c:pt>
                <c:pt idx="138">
                  <c:v>14.93</c:v>
                </c:pt>
                <c:pt idx="139">
                  <c:v>14.99</c:v>
                </c:pt>
                <c:pt idx="140">
                  <c:v>15.05</c:v>
                </c:pt>
                <c:pt idx="141">
                  <c:v>15.11</c:v>
                </c:pt>
                <c:pt idx="142">
                  <c:v>15.15</c:v>
                </c:pt>
                <c:pt idx="143">
                  <c:v>15.17</c:v>
                </c:pt>
                <c:pt idx="144">
                  <c:v>15.19</c:v>
                </c:pt>
                <c:pt idx="145">
                  <c:v>15.21</c:v>
                </c:pt>
                <c:pt idx="146">
                  <c:v>15.26</c:v>
                </c:pt>
                <c:pt idx="147">
                  <c:v>15.28</c:v>
                </c:pt>
                <c:pt idx="148">
                  <c:v>15.3</c:v>
                </c:pt>
                <c:pt idx="149">
                  <c:v>15.34</c:v>
                </c:pt>
                <c:pt idx="150">
                  <c:v>15.38</c:v>
                </c:pt>
                <c:pt idx="151">
                  <c:v>15.4</c:v>
                </c:pt>
                <c:pt idx="152">
                  <c:v>15.44</c:v>
                </c:pt>
                <c:pt idx="153">
                  <c:v>15.46</c:v>
                </c:pt>
                <c:pt idx="154">
                  <c:v>15.5</c:v>
                </c:pt>
                <c:pt idx="155">
                  <c:v>15.52</c:v>
                </c:pt>
                <c:pt idx="156">
                  <c:v>15.52</c:v>
                </c:pt>
                <c:pt idx="157">
                  <c:v>15.54</c:v>
                </c:pt>
                <c:pt idx="158">
                  <c:v>15.56</c:v>
                </c:pt>
                <c:pt idx="159">
                  <c:v>15.6</c:v>
                </c:pt>
                <c:pt idx="160">
                  <c:v>15.62</c:v>
                </c:pt>
                <c:pt idx="161">
                  <c:v>15.64</c:v>
                </c:pt>
                <c:pt idx="162">
                  <c:v>15.69</c:v>
                </c:pt>
                <c:pt idx="163">
                  <c:v>15.73</c:v>
                </c:pt>
                <c:pt idx="164">
                  <c:v>15.75</c:v>
                </c:pt>
                <c:pt idx="165">
                  <c:v>15.77</c:v>
                </c:pt>
                <c:pt idx="166">
                  <c:v>15.79</c:v>
                </c:pt>
                <c:pt idx="167">
                  <c:v>15.81</c:v>
                </c:pt>
                <c:pt idx="168">
                  <c:v>15.85</c:v>
                </c:pt>
                <c:pt idx="169">
                  <c:v>15.89</c:v>
                </c:pt>
                <c:pt idx="170">
                  <c:v>15.91</c:v>
                </c:pt>
                <c:pt idx="171">
                  <c:v>15.93</c:v>
                </c:pt>
                <c:pt idx="172">
                  <c:v>15.96</c:v>
                </c:pt>
                <c:pt idx="173">
                  <c:v>15.98</c:v>
                </c:pt>
                <c:pt idx="174">
                  <c:v>16</c:v>
                </c:pt>
                <c:pt idx="175">
                  <c:v>16.02</c:v>
                </c:pt>
                <c:pt idx="176">
                  <c:v>16.04</c:v>
                </c:pt>
                <c:pt idx="177">
                  <c:v>16.079999999999998</c:v>
                </c:pt>
                <c:pt idx="178">
                  <c:v>16.12</c:v>
                </c:pt>
                <c:pt idx="179">
                  <c:v>16.14</c:v>
                </c:pt>
                <c:pt idx="180">
                  <c:v>16.170000000000002</c:v>
                </c:pt>
                <c:pt idx="181">
                  <c:v>16.190000000000001</c:v>
                </c:pt>
                <c:pt idx="182">
                  <c:v>16.21</c:v>
                </c:pt>
                <c:pt idx="183">
                  <c:v>16.23</c:v>
                </c:pt>
                <c:pt idx="184">
                  <c:v>16.27</c:v>
                </c:pt>
                <c:pt idx="185">
                  <c:v>16.29</c:v>
                </c:pt>
                <c:pt idx="186">
                  <c:v>16.329999999999998</c:v>
                </c:pt>
                <c:pt idx="187">
                  <c:v>16.36</c:v>
                </c:pt>
                <c:pt idx="188">
                  <c:v>16.38</c:v>
                </c:pt>
                <c:pt idx="189">
                  <c:v>16.399999999999999</c:v>
                </c:pt>
                <c:pt idx="190">
                  <c:v>16.420000000000002</c:v>
                </c:pt>
                <c:pt idx="191">
                  <c:v>16.420000000000002</c:v>
                </c:pt>
                <c:pt idx="192">
                  <c:v>16.440000000000001</c:v>
                </c:pt>
                <c:pt idx="193">
                  <c:v>16.46</c:v>
                </c:pt>
                <c:pt idx="194">
                  <c:v>16.5</c:v>
                </c:pt>
                <c:pt idx="195">
                  <c:v>16.53</c:v>
                </c:pt>
                <c:pt idx="196">
                  <c:v>16.55</c:v>
                </c:pt>
                <c:pt idx="197">
                  <c:v>16.57</c:v>
                </c:pt>
                <c:pt idx="198">
                  <c:v>16.55</c:v>
                </c:pt>
                <c:pt idx="199">
                  <c:v>16.61</c:v>
                </c:pt>
                <c:pt idx="200">
                  <c:v>16.63</c:v>
                </c:pt>
                <c:pt idx="201">
                  <c:v>16.649999999999999</c:v>
                </c:pt>
                <c:pt idx="202">
                  <c:v>16.7</c:v>
                </c:pt>
                <c:pt idx="203">
                  <c:v>16.72</c:v>
                </c:pt>
                <c:pt idx="204">
                  <c:v>16.739999999999998</c:v>
                </c:pt>
                <c:pt idx="205">
                  <c:v>16.760000000000002</c:v>
                </c:pt>
                <c:pt idx="206">
                  <c:v>16.8</c:v>
                </c:pt>
                <c:pt idx="207">
                  <c:v>16.829999999999998</c:v>
                </c:pt>
                <c:pt idx="208">
                  <c:v>16.87</c:v>
                </c:pt>
                <c:pt idx="209">
                  <c:v>16.89</c:v>
                </c:pt>
                <c:pt idx="210">
                  <c:v>16.91</c:v>
                </c:pt>
                <c:pt idx="211">
                  <c:v>16.91</c:v>
                </c:pt>
                <c:pt idx="212">
                  <c:v>16.93</c:v>
                </c:pt>
                <c:pt idx="213">
                  <c:v>16.96</c:v>
                </c:pt>
                <c:pt idx="214">
                  <c:v>16.98</c:v>
                </c:pt>
                <c:pt idx="215">
                  <c:v>17</c:v>
                </c:pt>
                <c:pt idx="216">
                  <c:v>17.04</c:v>
                </c:pt>
                <c:pt idx="217">
                  <c:v>17.75</c:v>
                </c:pt>
                <c:pt idx="218">
                  <c:v>17.13</c:v>
                </c:pt>
                <c:pt idx="219">
                  <c:v>17.170000000000002</c:v>
                </c:pt>
                <c:pt idx="220">
                  <c:v>17.2</c:v>
                </c:pt>
                <c:pt idx="221">
                  <c:v>17.239999999999998</c:v>
                </c:pt>
                <c:pt idx="222">
                  <c:v>17.260000000000002</c:v>
                </c:pt>
                <c:pt idx="223">
                  <c:v>17.309999999999999</c:v>
                </c:pt>
                <c:pt idx="224">
                  <c:v>17.329999999999998</c:v>
                </c:pt>
                <c:pt idx="225">
                  <c:v>17.37</c:v>
                </c:pt>
                <c:pt idx="226">
                  <c:v>17.39</c:v>
                </c:pt>
                <c:pt idx="227">
                  <c:v>17.420000000000002</c:v>
                </c:pt>
                <c:pt idx="228">
                  <c:v>17.46</c:v>
                </c:pt>
                <c:pt idx="229">
                  <c:v>17.48</c:v>
                </c:pt>
                <c:pt idx="230">
                  <c:v>17.5</c:v>
                </c:pt>
                <c:pt idx="231">
                  <c:v>17.53</c:v>
                </c:pt>
                <c:pt idx="232">
                  <c:v>17.59</c:v>
                </c:pt>
                <c:pt idx="233">
                  <c:v>17.61</c:v>
                </c:pt>
                <c:pt idx="234">
                  <c:v>17.66</c:v>
                </c:pt>
                <c:pt idx="235">
                  <c:v>17.68</c:v>
                </c:pt>
                <c:pt idx="236">
                  <c:v>17.73</c:v>
                </c:pt>
                <c:pt idx="237">
                  <c:v>17.75</c:v>
                </c:pt>
                <c:pt idx="238">
                  <c:v>17.75</c:v>
                </c:pt>
                <c:pt idx="239">
                  <c:v>17.77</c:v>
                </c:pt>
                <c:pt idx="240">
                  <c:v>17.79</c:v>
                </c:pt>
                <c:pt idx="241">
                  <c:v>17.82</c:v>
                </c:pt>
                <c:pt idx="242">
                  <c:v>17.86</c:v>
                </c:pt>
                <c:pt idx="243">
                  <c:v>17.93</c:v>
                </c:pt>
                <c:pt idx="244">
                  <c:v>17.97</c:v>
                </c:pt>
                <c:pt idx="245">
                  <c:v>17.989999999999998</c:v>
                </c:pt>
                <c:pt idx="246">
                  <c:v>18.02</c:v>
                </c:pt>
                <c:pt idx="247">
                  <c:v>18.04</c:v>
                </c:pt>
                <c:pt idx="248">
                  <c:v>18.079999999999998</c:v>
                </c:pt>
                <c:pt idx="249">
                  <c:v>18.11</c:v>
                </c:pt>
                <c:pt idx="250">
                  <c:v>18.13</c:v>
                </c:pt>
                <c:pt idx="251">
                  <c:v>18.149999999999999</c:v>
                </c:pt>
                <c:pt idx="252">
                  <c:v>18.18</c:v>
                </c:pt>
                <c:pt idx="253">
                  <c:v>18.22</c:v>
                </c:pt>
                <c:pt idx="254">
                  <c:v>18.239999999999998</c:v>
                </c:pt>
                <c:pt idx="255">
                  <c:v>18.27</c:v>
                </c:pt>
                <c:pt idx="256">
                  <c:v>18.27</c:v>
                </c:pt>
                <c:pt idx="257">
                  <c:v>18.29</c:v>
                </c:pt>
                <c:pt idx="258">
                  <c:v>18.309999999999999</c:v>
                </c:pt>
                <c:pt idx="259">
                  <c:v>18.36</c:v>
                </c:pt>
                <c:pt idx="260">
                  <c:v>18.38</c:v>
                </c:pt>
                <c:pt idx="261">
                  <c:v>18.399999999999999</c:v>
                </c:pt>
                <c:pt idx="262">
                  <c:v>18.43</c:v>
                </c:pt>
                <c:pt idx="263">
                  <c:v>18.45</c:v>
                </c:pt>
                <c:pt idx="264">
                  <c:v>18.47</c:v>
                </c:pt>
                <c:pt idx="265">
                  <c:v>18.52</c:v>
                </c:pt>
                <c:pt idx="266">
                  <c:v>18.54</c:v>
                </c:pt>
                <c:pt idx="267">
                  <c:v>18.559999999999999</c:v>
                </c:pt>
                <c:pt idx="268">
                  <c:v>18.61</c:v>
                </c:pt>
                <c:pt idx="269">
                  <c:v>18.63</c:v>
                </c:pt>
                <c:pt idx="270">
                  <c:v>18.68</c:v>
                </c:pt>
                <c:pt idx="271">
                  <c:v>18.68</c:v>
                </c:pt>
                <c:pt idx="272">
                  <c:v>18.7</c:v>
                </c:pt>
                <c:pt idx="273">
                  <c:v>18.75</c:v>
                </c:pt>
                <c:pt idx="274">
                  <c:v>18.77</c:v>
                </c:pt>
                <c:pt idx="275">
                  <c:v>18.79</c:v>
                </c:pt>
                <c:pt idx="276">
                  <c:v>18.82</c:v>
                </c:pt>
                <c:pt idx="277">
                  <c:v>18.84</c:v>
                </c:pt>
                <c:pt idx="278">
                  <c:v>18.89</c:v>
                </c:pt>
                <c:pt idx="279">
                  <c:v>18.91</c:v>
                </c:pt>
                <c:pt idx="280">
                  <c:v>18.91</c:v>
                </c:pt>
                <c:pt idx="281">
                  <c:v>18.93</c:v>
                </c:pt>
                <c:pt idx="282">
                  <c:v>18.93</c:v>
                </c:pt>
                <c:pt idx="283">
                  <c:v>18.95</c:v>
                </c:pt>
                <c:pt idx="284">
                  <c:v>18.98</c:v>
                </c:pt>
                <c:pt idx="285">
                  <c:v>18.98</c:v>
                </c:pt>
                <c:pt idx="286">
                  <c:v>18.98</c:v>
                </c:pt>
                <c:pt idx="287">
                  <c:v>18.98</c:v>
                </c:pt>
                <c:pt idx="288">
                  <c:v>19</c:v>
                </c:pt>
                <c:pt idx="289">
                  <c:v>19.02</c:v>
                </c:pt>
                <c:pt idx="290">
                  <c:v>19.05</c:v>
                </c:pt>
                <c:pt idx="291">
                  <c:v>19.07</c:v>
                </c:pt>
                <c:pt idx="292">
                  <c:v>19.07</c:v>
                </c:pt>
                <c:pt idx="293">
                  <c:v>19.09</c:v>
                </c:pt>
                <c:pt idx="294">
                  <c:v>19.12</c:v>
                </c:pt>
                <c:pt idx="295">
                  <c:v>19.14</c:v>
                </c:pt>
                <c:pt idx="296">
                  <c:v>19.190000000000001</c:v>
                </c:pt>
                <c:pt idx="297">
                  <c:v>19.21</c:v>
                </c:pt>
                <c:pt idx="298">
                  <c:v>19.21</c:v>
                </c:pt>
                <c:pt idx="299">
                  <c:v>19.23</c:v>
                </c:pt>
                <c:pt idx="300">
                  <c:v>19.23</c:v>
                </c:pt>
                <c:pt idx="301">
                  <c:v>19.23</c:v>
                </c:pt>
                <c:pt idx="302">
                  <c:v>19.260000000000002</c:v>
                </c:pt>
                <c:pt idx="303">
                  <c:v>19.260000000000002</c:v>
                </c:pt>
                <c:pt idx="304">
                  <c:v>19.28</c:v>
                </c:pt>
                <c:pt idx="305">
                  <c:v>19.28</c:v>
                </c:pt>
                <c:pt idx="306">
                  <c:v>19.329999999999998</c:v>
                </c:pt>
                <c:pt idx="307">
                  <c:v>19.38</c:v>
                </c:pt>
                <c:pt idx="308">
                  <c:v>19.48</c:v>
                </c:pt>
                <c:pt idx="309">
                  <c:v>19.45</c:v>
                </c:pt>
                <c:pt idx="310">
                  <c:v>19.45</c:v>
                </c:pt>
                <c:pt idx="311">
                  <c:v>19.47</c:v>
                </c:pt>
                <c:pt idx="312">
                  <c:v>19.489999999999998</c:v>
                </c:pt>
                <c:pt idx="313">
                  <c:v>19.489999999999998</c:v>
                </c:pt>
                <c:pt idx="314">
                  <c:v>19.489999999999998</c:v>
                </c:pt>
                <c:pt idx="315">
                  <c:v>19.489999999999998</c:v>
                </c:pt>
                <c:pt idx="316">
                  <c:v>19.489999999999998</c:v>
                </c:pt>
                <c:pt idx="317">
                  <c:v>19.489999999999998</c:v>
                </c:pt>
                <c:pt idx="318">
                  <c:v>19.47</c:v>
                </c:pt>
                <c:pt idx="319">
                  <c:v>19.45</c:v>
                </c:pt>
                <c:pt idx="320">
                  <c:v>19.399999999999999</c:v>
                </c:pt>
                <c:pt idx="321">
                  <c:v>19.399999999999999</c:v>
                </c:pt>
                <c:pt idx="322">
                  <c:v>19.48</c:v>
                </c:pt>
                <c:pt idx="323">
                  <c:v>19.48</c:v>
                </c:pt>
                <c:pt idx="324">
                  <c:v>19.45</c:v>
                </c:pt>
                <c:pt idx="325">
                  <c:v>19.47</c:v>
                </c:pt>
                <c:pt idx="326">
                  <c:v>19.489999999999998</c:v>
                </c:pt>
                <c:pt idx="327">
                  <c:v>19.52</c:v>
                </c:pt>
                <c:pt idx="328">
                  <c:v>19.54</c:v>
                </c:pt>
                <c:pt idx="329">
                  <c:v>19.559999999999999</c:v>
                </c:pt>
                <c:pt idx="330">
                  <c:v>19.59</c:v>
                </c:pt>
                <c:pt idx="331">
                  <c:v>19.61</c:v>
                </c:pt>
                <c:pt idx="332">
                  <c:v>19.64</c:v>
                </c:pt>
                <c:pt idx="333">
                  <c:v>19.66</c:v>
                </c:pt>
                <c:pt idx="334">
                  <c:v>19.71</c:v>
                </c:pt>
                <c:pt idx="335">
                  <c:v>19.73</c:v>
                </c:pt>
                <c:pt idx="336">
                  <c:v>19.75</c:v>
                </c:pt>
                <c:pt idx="337">
                  <c:v>19.78</c:v>
                </c:pt>
                <c:pt idx="338">
                  <c:v>19.8</c:v>
                </c:pt>
                <c:pt idx="339">
                  <c:v>19.829999999999998</c:v>
                </c:pt>
                <c:pt idx="340">
                  <c:v>19.850000000000001</c:v>
                </c:pt>
                <c:pt idx="341">
                  <c:v>19.87</c:v>
                </c:pt>
                <c:pt idx="342">
                  <c:v>19.899999999999999</c:v>
                </c:pt>
                <c:pt idx="343">
                  <c:v>19.920000000000002</c:v>
                </c:pt>
                <c:pt idx="344">
                  <c:v>19.95</c:v>
                </c:pt>
                <c:pt idx="345">
                  <c:v>19.97</c:v>
                </c:pt>
                <c:pt idx="346">
                  <c:v>19.989999999999998</c:v>
                </c:pt>
                <c:pt idx="347">
                  <c:v>20.04</c:v>
                </c:pt>
                <c:pt idx="348">
                  <c:v>20.09</c:v>
                </c:pt>
                <c:pt idx="349">
                  <c:v>20.11</c:v>
                </c:pt>
                <c:pt idx="350">
                  <c:v>20.14</c:v>
                </c:pt>
                <c:pt idx="351">
                  <c:v>20.190000000000001</c:v>
                </c:pt>
                <c:pt idx="352">
                  <c:v>20.190000000000001</c:v>
                </c:pt>
                <c:pt idx="353">
                  <c:v>20.190000000000001</c:v>
                </c:pt>
                <c:pt idx="354">
                  <c:v>20.190000000000001</c:v>
                </c:pt>
                <c:pt idx="355">
                  <c:v>20.190000000000001</c:v>
                </c:pt>
                <c:pt idx="356">
                  <c:v>20.190000000000001</c:v>
                </c:pt>
                <c:pt idx="357">
                  <c:v>20.16</c:v>
                </c:pt>
                <c:pt idx="358">
                  <c:v>20.14</c:v>
                </c:pt>
                <c:pt idx="359">
                  <c:v>19.899999999999999</c:v>
                </c:pt>
                <c:pt idx="360">
                  <c:v>19.989999999999998</c:v>
                </c:pt>
                <c:pt idx="361">
                  <c:v>20.02</c:v>
                </c:pt>
                <c:pt idx="362">
                  <c:v>20.04</c:v>
                </c:pt>
                <c:pt idx="363">
                  <c:v>20.09</c:v>
                </c:pt>
                <c:pt idx="364">
                  <c:v>20.11</c:v>
                </c:pt>
                <c:pt idx="365">
                  <c:v>20.14</c:v>
                </c:pt>
                <c:pt idx="366">
                  <c:v>20.14</c:v>
                </c:pt>
                <c:pt idx="367">
                  <c:v>20.16</c:v>
                </c:pt>
                <c:pt idx="368">
                  <c:v>20.16</c:v>
                </c:pt>
                <c:pt idx="369">
                  <c:v>20.16</c:v>
                </c:pt>
                <c:pt idx="370">
                  <c:v>20.16</c:v>
                </c:pt>
                <c:pt idx="371">
                  <c:v>20.16</c:v>
                </c:pt>
                <c:pt idx="372">
                  <c:v>20.16</c:v>
                </c:pt>
                <c:pt idx="373">
                  <c:v>20.190000000000001</c:v>
                </c:pt>
                <c:pt idx="374">
                  <c:v>20.23</c:v>
                </c:pt>
                <c:pt idx="375">
                  <c:v>20.28</c:v>
                </c:pt>
                <c:pt idx="376">
                  <c:v>20.28</c:v>
                </c:pt>
                <c:pt idx="377">
                  <c:v>20.329999999999998</c:v>
                </c:pt>
                <c:pt idx="378">
                  <c:v>20.329999999999998</c:v>
                </c:pt>
                <c:pt idx="379">
                  <c:v>20.38</c:v>
                </c:pt>
                <c:pt idx="380">
                  <c:v>20.38</c:v>
                </c:pt>
                <c:pt idx="381">
                  <c:v>20.43</c:v>
                </c:pt>
                <c:pt idx="382">
                  <c:v>20.43</c:v>
                </c:pt>
                <c:pt idx="383">
                  <c:v>20.48</c:v>
                </c:pt>
                <c:pt idx="384">
                  <c:v>20.48</c:v>
                </c:pt>
                <c:pt idx="385">
                  <c:v>20.5</c:v>
                </c:pt>
                <c:pt idx="386">
                  <c:v>20.52</c:v>
                </c:pt>
                <c:pt idx="387">
                  <c:v>20.55</c:v>
                </c:pt>
                <c:pt idx="388">
                  <c:v>20.55</c:v>
                </c:pt>
                <c:pt idx="389">
                  <c:v>20.57</c:v>
                </c:pt>
                <c:pt idx="390">
                  <c:v>20.62</c:v>
                </c:pt>
                <c:pt idx="391">
                  <c:v>20.65</c:v>
                </c:pt>
                <c:pt idx="392">
                  <c:v>20.65</c:v>
                </c:pt>
                <c:pt idx="393">
                  <c:v>20.67</c:v>
                </c:pt>
                <c:pt idx="394">
                  <c:v>20.67</c:v>
                </c:pt>
                <c:pt idx="395">
                  <c:v>20.67</c:v>
                </c:pt>
                <c:pt idx="396">
                  <c:v>20.67</c:v>
                </c:pt>
                <c:pt idx="397">
                  <c:v>20.7</c:v>
                </c:pt>
                <c:pt idx="398">
                  <c:v>20.7</c:v>
                </c:pt>
                <c:pt idx="399">
                  <c:v>20.7</c:v>
                </c:pt>
                <c:pt idx="400">
                  <c:v>20.7</c:v>
                </c:pt>
                <c:pt idx="401">
                  <c:v>20.7</c:v>
                </c:pt>
                <c:pt idx="402">
                  <c:v>20.7</c:v>
                </c:pt>
                <c:pt idx="403">
                  <c:v>20.67</c:v>
                </c:pt>
                <c:pt idx="404">
                  <c:v>20.67</c:v>
                </c:pt>
                <c:pt idx="405">
                  <c:v>20.67</c:v>
                </c:pt>
                <c:pt idx="406">
                  <c:v>20.65</c:v>
                </c:pt>
                <c:pt idx="407">
                  <c:v>20.62</c:v>
                </c:pt>
                <c:pt idx="408">
                  <c:v>20.6</c:v>
                </c:pt>
                <c:pt idx="409">
                  <c:v>20.57</c:v>
                </c:pt>
                <c:pt idx="410">
                  <c:v>20.55</c:v>
                </c:pt>
                <c:pt idx="411">
                  <c:v>20.52</c:v>
                </c:pt>
                <c:pt idx="412">
                  <c:v>20.5</c:v>
                </c:pt>
                <c:pt idx="413">
                  <c:v>20.43</c:v>
                </c:pt>
                <c:pt idx="414">
                  <c:v>20.350000000000001</c:v>
                </c:pt>
                <c:pt idx="415">
                  <c:v>20.260000000000002</c:v>
                </c:pt>
                <c:pt idx="416">
                  <c:v>20.11</c:v>
                </c:pt>
                <c:pt idx="417">
                  <c:v>19.97</c:v>
                </c:pt>
                <c:pt idx="418">
                  <c:v>19.78</c:v>
                </c:pt>
                <c:pt idx="419">
                  <c:v>19.47</c:v>
                </c:pt>
                <c:pt idx="420">
                  <c:v>19.09</c:v>
                </c:pt>
                <c:pt idx="421">
                  <c:v>18.45</c:v>
                </c:pt>
                <c:pt idx="422">
                  <c:v>17.309999999999999</c:v>
                </c:pt>
                <c:pt idx="423">
                  <c:v>16.8</c:v>
                </c:pt>
                <c:pt idx="424">
                  <c:v>16.440000000000001</c:v>
                </c:pt>
                <c:pt idx="425">
                  <c:v>15.71</c:v>
                </c:pt>
                <c:pt idx="426">
                  <c:v>14.4</c:v>
                </c:pt>
                <c:pt idx="427">
                  <c:v>13.07</c:v>
                </c:pt>
                <c:pt idx="428">
                  <c:v>11.83</c:v>
                </c:pt>
                <c:pt idx="429">
                  <c:v>11.17</c:v>
                </c:pt>
                <c:pt idx="430">
                  <c:v>10.68</c:v>
                </c:pt>
                <c:pt idx="431">
                  <c:v>10.37</c:v>
                </c:pt>
                <c:pt idx="432">
                  <c:v>10.199999999999999</c:v>
                </c:pt>
                <c:pt idx="433">
                  <c:v>10.119999999999999</c:v>
                </c:pt>
                <c:pt idx="434">
                  <c:v>10.06</c:v>
                </c:pt>
                <c:pt idx="435">
                  <c:v>9.8800000000000008</c:v>
                </c:pt>
                <c:pt idx="436">
                  <c:v>9.8800000000000008</c:v>
                </c:pt>
                <c:pt idx="437">
                  <c:v>9.86</c:v>
                </c:pt>
                <c:pt idx="438">
                  <c:v>9.85</c:v>
                </c:pt>
                <c:pt idx="439">
                  <c:v>9.85</c:v>
                </c:pt>
                <c:pt idx="440">
                  <c:v>9.85</c:v>
                </c:pt>
                <c:pt idx="441">
                  <c:v>9.85</c:v>
                </c:pt>
                <c:pt idx="442">
                  <c:v>9.8000000000000007</c:v>
                </c:pt>
                <c:pt idx="443">
                  <c:v>9.76</c:v>
                </c:pt>
                <c:pt idx="444">
                  <c:v>9.6999999999999993</c:v>
                </c:pt>
                <c:pt idx="445">
                  <c:v>9.67</c:v>
                </c:pt>
                <c:pt idx="446">
                  <c:v>9.67</c:v>
                </c:pt>
                <c:pt idx="447">
                  <c:v>9.6199999999999992</c:v>
                </c:pt>
                <c:pt idx="448">
                  <c:v>9.64</c:v>
                </c:pt>
                <c:pt idx="449">
                  <c:v>9.64</c:v>
                </c:pt>
                <c:pt idx="450">
                  <c:v>9.64</c:v>
                </c:pt>
                <c:pt idx="451">
                  <c:v>9.59</c:v>
                </c:pt>
                <c:pt idx="452">
                  <c:v>9.5500000000000007</c:v>
                </c:pt>
                <c:pt idx="453">
                  <c:v>9.4499999999999993</c:v>
                </c:pt>
                <c:pt idx="454">
                  <c:v>9.43</c:v>
                </c:pt>
                <c:pt idx="455">
                  <c:v>9.39</c:v>
                </c:pt>
                <c:pt idx="456">
                  <c:v>9.3699999999999992</c:v>
                </c:pt>
                <c:pt idx="457">
                  <c:v>9.36</c:v>
                </c:pt>
                <c:pt idx="458">
                  <c:v>9.39</c:v>
                </c:pt>
                <c:pt idx="459">
                  <c:v>9.39</c:v>
                </c:pt>
                <c:pt idx="460">
                  <c:v>9.4</c:v>
                </c:pt>
                <c:pt idx="461">
                  <c:v>9.4</c:v>
                </c:pt>
                <c:pt idx="462">
                  <c:v>9.42</c:v>
                </c:pt>
                <c:pt idx="463">
                  <c:v>9.42</c:v>
                </c:pt>
                <c:pt idx="464">
                  <c:v>9.43</c:v>
                </c:pt>
                <c:pt idx="465">
                  <c:v>9.43</c:v>
                </c:pt>
                <c:pt idx="466">
                  <c:v>9.4499999999999993</c:v>
                </c:pt>
                <c:pt idx="467">
                  <c:v>9.4499999999999993</c:v>
                </c:pt>
                <c:pt idx="468">
                  <c:v>9.4499999999999993</c:v>
                </c:pt>
                <c:pt idx="469">
                  <c:v>9.4499999999999993</c:v>
                </c:pt>
                <c:pt idx="470">
                  <c:v>9.4499999999999993</c:v>
                </c:pt>
                <c:pt idx="471">
                  <c:v>9.4499999999999993</c:v>
                </c:pt>
                <c:pt idx="472">
                  <c:v>9.43</c:v>
                </c:pt>
                <c:pt idx="473">
                  <c:v>9.43</c:v>
                </c:pt>
                <c:pt idx="474">
                  <c:v>9.43</c:v>
                </c:pt>
                <c:pt idx="475">
                  <c:v>9.42</c:v>
                </c:pt>
                <c:pt idx="476">
                  <c:v>9.43</c:v>
                </c:pt>
                <c:pt idx="477">
                  <c:v>9.4499999999999993</c:v>
                </c:pt>
                <c:pt idx="478">
                  <c:v>9.4499999999999993</c:v>
                </c:pt>
                <c:pt idx="479">
                  <c:v>9.4600000000000009</c:v>
                </c:pt>
                <c:pt idx="480">
                  <c:v>9.4600000000000009</c:v>
                </c:pt>
                <c:pt idx="481">
                  <c:v>9.4700000000000006</c:v>
                </c:pt>
                <c:pt idx="482">
                  <c:v>9.4700000000000006</c:v>
                </c:pt>
                <c:pt idx="483">
                  <c:v>9.4700000000000006</c:v>
                </c:pt>
                <c:pt idx="484">
                  <c:v>9.49</c:v>
                </c:pt>
                <c:pt idx="485">
                  <c:v>9.49</c:v>
                </c:pt>
                <c:pt idx="486">
                  <c:v>9.49</c:v>
                </c:pt>
                <c:pt idx="487">
                  <c:v>9.5</c:v>
                </c:pt>
                <c:pt idx="488">
                  <c:v>9.5</c:v>
                </c:pt>
                <c:pt idx="489">
                  <c:v>9.5</c:v>
                </c:pt>
                <c:pt idx="490">
                  <c:v>9.49</c:v>
                </c:pt>
                <c:pt idx="491">
                  <c:v>9.4600000000000009</c:v>
                </c:pt>
                <c:pt idx="492">
                  <c:v>9.4600000000000009</c:v>
                </c:pt>
                <c:pt idx="493">
                  <c:v>9.4600000000000009</c:v>
                </c:pt>
                <c:pt idx="494">
                  <c:v>9.4600000000000009</c:v>
                </c:pt>
                <c:pt idx="495">
                  <c:v>9.4700000000000006</c:v>
                </c:pt>
                <c:pt idx="496">
                  <c:v>9.4700000000000006</c:v>
                </c:pt>
                <c:pt idx="497">
                  <c:v>9.49</c:v>
                </c:pt>
                <c:pt idx="498">
                  <c:v>9.49</c:v>
                </c:pt>
                <c:pt idx="499">
                  <c:v>9.49</c:v>
                </c:pt>
                <c:pt idx="500">
                  <c:v>9.5</c:v>
                </c:pt>
                <c:pt idx="501">
                  <c:v>9.52</c:v>
                </c:pt>
                <c:pt idx="502">
                  <c:v>9.52</c:v>
                </c:pt>
                <c:pt idx="503">
                  <c:v>9.52</c:v>
                </c:pt>
                <c:pt idx="504">
                  <c:v>9.5500000000000007</c:v>
                </c:pt>
                <c:pt idx="505">
                  <c:v>9.5500000000000007</c:v>
                </c:pt>
                <c:pt idx="506">
                  <c:v>9.56</c:v>
                </c:pt>
                <c:pt idx="507">
                  <c:v>9.56</c:v>
                </c:pt>
                <c:pt idx="508">
                  <c:v>9.58</c:v>
                </c:pt>
                <c:pt idx="509">
                  <c:v>9.58</c:v>
                </c:pt>
                <c:pt idx="510">
                  <c:v>9.59</c:v>
                </c:pt>
                <c:pt idx="511">
                  <c:v>9.59</c:v>
                </c:pt>
                <c:pt idx="512">
                  <c:v>9.59</c:v>
                </c:pt>
                <c:pt idx="513">
                  <c:v>9.61</c:v>
                </c:pt>
                <c:pt idx="514">
                  <c:v>9.6199999999999992</c:v>
                </c:pt>
                <c:pt idx="515">
                  <c:v>9.64</c:v>
                </c:pt>
                <c:pt idx="516">
                  <c:v>9.65</c:v>
                </c:pt>
                <c:pt idx="517">
                  <c:v>9.65</c:v>
                </c:pt>
                <c:pt idx="518">
                  <c:v>9.65</c:v>
                </c:pt>
                <c:pt idx="519">
                  <c:v>9.65</c:v>
                </c:pt>
                <c:pt idx="520">
                  <c:v>9.67</c:v>
                </c:pt>
                <c:pt idx="521">
                  <c:v>9.67</c:v>
                </c:pt>
                <c:pt idx="522">
                  <c:v>9.67</c:v>
                </c:pt>
                <c:pt idx="523">
                  <c:v>9.67</c:v>
                </c:pt>
                <c:pt idx="524">
                  <c:v>9.67</c:v>
                </c:pt>
                <c:pt idx="525">
                  <c:v>9.67</c:v>
                </c:pt>
                <c:pt idx="526">
                  <c:v>9.67</c:v>
                </c:pt>
                <c:pt idx="527">
                  <c:v>9.67</c:v>
                </c:pt>
                <c:pt idx="528">
                  <c:v>9.68</c:v>
                </c:pt>
                <c:pt idx="529">
                  <c:v>9.68</c:v>
                </c:pt>
                <c:pt idx="530">
                  <c:v>9.6999999999999993</c:v>
                </c:pt>
                <c:pt idx="531">
                  <c:v>9.6999999999999993</c:v>
                </c:pt>
                <c:pt idx="532">
                  <c:v>9.6999999999999993</c:v>
                </c:pt>
                <c:pt idx="533">
                  <c:v>9.6999999999999993</c:v>
                </c:pt>
                <c:pt idx="534">
                  <c:v>9.6999999999999993</c:v>
                </c:pt>
                <c:pt idx="535">
                  <c:v>9.6999999999999993</c:v>
                </c:pt>
                <c:pt idx="536">
                  <c:v>9.6999999999999993</c:v>
                </c:pt>
                <c:pt idx="537">
                  <c:v>9.6999999999999993</c:v>
                </c:pt>
                <c:pt idx="538">
                  <c:v>9.6999999999999993</c:v>
                </c:pt>
                <c:pt idx="539">
                  <c:v>9.6999999999999993</c:v>
                </c:pt>
                <c:pt idx="540">
                  <c:v>9.6999999999999993</c:v>
                </c:pt>
                <c:pt idx="541">
                  <c:v>9.73</c:v>
                </c:pt>
                <c:pt idx="542">
                  <c:v>9.73</c:v>
                </c:pt>
                <c:pt idx="543">
                  <c:v>9.73</c:v>
                </c:pt>
                <c:pt idx="544">
                  <c:v>9.73</c:v>
                </c:pt>
                <c:pt idx="545">
                  <c:v>9.73</c:v>
                </c:pt>
                <c:pt idx="546">
                  <c:v>9.73</c:v>
                </c:pt>
                <c:pt idx="547">
                  <c:v>9.73</c:v>
                </c:pt>
                <c:pt idx="548">
                  <c:v>9.75</c:v>
                </c:pt>
                <c:pt idx="549">
                  <c:v>9.75</c:v>
                </c:pt>
                <c:pt idx="550">
                  <c:v>9.75</c:v>
                </c:pt>
                <c:pt idx="551">
                  <c:v>9.75</c:v>
                </c:pt>
                <c:pt idx="552">
                  <c:v>9.76</c:v>
                </c:pt>
                <c:pt idx="553">
                  <c:v>9.76</c:v>
                </c:pt>
                <c:pt idx="554">
                  <c:v>9.76</c:v>
                </c:pt>
                <c:pt idx="555">
                  <c:v>9.76</c:v>
                </c:pt>
                <c:pt idx="556">
                  <c:v>9.77</c:v>
                </c:pt>
                <c:pt idx="557">
                  <c:v>9.7899999999999991</c:v>
                </c:pt>
                <c:pt idx="558">
                  <c:v>9.8000000000000007</c:v>
                </c:pt>
                <c:pt idx="559">
                  <c:v>9.82</c:v>
                </c:pt>
                <c:pt idx="560">
                  <c:v>9.83</c:v>
                </c:pt>
                <c:pt idx="561">
                  <c:v>9.83</c:v>
                </c:pt>
                <c:pt idx="562">
                  <c:v>9.85</c:v>
                </c:pt>
                <c:pt idx="563">
                  <c:v>9.85</c:v>
                </c:pt>
                <c:pt idx="564">
                  <c:v>9.86</c:v>
                </c:pt>
                <c:pt idx="565">
                  <c:v>9.86</c:v>
                </c:pt>
                <c:pt idx="566">
                  <c:v>9.8800000000000008</c:v>
                </c:pt>
                <c:pt idx="567">
                  <c:v>9.8800000000000008</c:v>
                </c:pt>
                <c:pt idx="568">
                  <c:v>9.8800000000000008</c:v>
                </c:pt>
                <c:pt idx="569">
                  <c:v>9.8800000000000008</c:v>
                </c:pt>
                <c:pt idx="570">
                  <c:v>9.8800000000000008</c:v>
                </c:pt>
                <c:pt idx="571">
                  <c:v>9.8800000000000008</c:v>
                </c:pt>
                <c:pt idx="572">
                  <c:v>9.8800000000000008</c:v>
                </c:pt>
                <c:pt idx="573">
                  <c:v>9.8800000000000008</c:v>
                </c:pt>
                <c:pt idx="574">
                  <c:v>9.8800000000000008</c:v>
                </c:pt>
                <c:pt idx="575">
                  <c:v>9.8800000000000008</c:v>
                </c:pt>
                <c:pt idx="576">
                  <c:v>9.8800000000000008</c:v>
                </c:pt>
                <c:pt idx="577">
                  <c:v>9.8800000000000008</c:v>
                </c:pt>
                <c:pt idx="578">
                  <c:v>9.8800000000000008</c:v>
                </c:pt>
                <c:pt idx="579">
                  <c:v>9.8800000000000008</c:v>
                </c:pt>
                <c:pt idx="580">
                  <c:v>9.8800000000000008</c:v>
                </c:pt>
                <c:pt idx="581">
                  <c:v>9.91</c:v>
                </c:pt>
                <c:pt idx="582">
                  <c:v>9.94</c:v>
                </c:pt>
                <c:pt idx="583">
                  <c:v>9.9700000000000006</c:v>
                </c:pt>
                <c:pt idx="584">
                  <c:v>9.98</c:v>
                </c:pt>
                <c:pt idx="585">
                  <c:v>10.01</c:v>
                </c:pt>
                <c:pt idx="586">
                  <c:v>10.029999999999999</c:v>
                </c:pt>
                <c:pt idx="587">
                  <c:v>10.029999999999999</c:v>
                </c:pt>
                <c:pt idx="588">
                  <c:v>10.039999999999999</c:v>
                </c:pt>
                <c:pt idx="589">
                  <c:v>10.039999999999999</c:v>
                </c:pt>
                <c:pt idx="590">
                  <c:v>10.039999999999999</c:v>
                </c:pt>
                <c:pt idx="591">
                  <c:v>10.039999999999999</c:v>
                </c:pt>
                <c:pt idx="592">
                  <c:v>10.039999999999999</c:v>
                </c:pt>
                <c:pt idx="593">
                  <c:v>10.029999999999999</c:v>
                </c:pt>
                <c:pt idx="594">
                  <c:v>10.029999999999999</c:v>
                </c:pt>
                <c:pt idx="595">
                  <c:v>10.01</c:v>
                </c:pt>
                <c:pt idx="596">
                  <c:v>10.01</c:v>
                </c:pt>
                <c:pt idx="597">
                  <c:v>9.98</c:v>
                </c:pt>
                <c:pt idx="598">
                  <c:v>9.98</c:v>
                </c:pt>
                <c:pt idx="599">
                  <c:v>9.98</c:v>
                </c:pt>
                <c:pt idx="600">
                  <c:v>9.98</c:v>
                </c:pt>
                <c:pt idx="601">
                  <c:v>9.98</c:v>
                </c:pt>
                <c:pt idx="602">
                  <c:v>9.98</c:v>
                </c:pt>
                <c:pt idx="603">
                  <c:v>9.9700000000000006</c:v>
                </c:pt>
                <c:pt idx="604">
                  <c:v>9.9700000000000006</c:v>
                </c:pt>
                <c:pt idx="605">
                  <c:v>9.9700000000000006</c:v>
                </c:pt>
                <c:pt idx="606">
                  <c:v>9.9700000000000006</c:v>
                </c:pt>
                <c:pt idx="607">
                  <c:v>9.9700000000000006</c:v>
                </c:pt>
                <c:pt idx="608">
                  <c:v>9.9700000000000006</c:v>
                </c:pt>
                <c:pt idx="609">
                  <c:v>9.9700000000000006</c:v>
                </c:pt>
                <c:pt idx="610">
                  <c:v>9.9700000000000006</c:v>
                </c:pt>
                <c:pt idx="611">
                  <c:v>9.9700000000000006</c:v>
                </c:pt>
                <c:pt idx="612">
                  <c:v>9.9700000000000006</c:v>
                </c:pt>
                <c:pt idx="613">
                  <c:v>9.9700000000000006</c:v>
                </c:pt>
                <c:pt idx="614">
                  <c:v>9.9700000000000006</c:v>
                </c:pt>
                <c:pt idx="615">
                  <c:v>9.9700000000000006</c:v>
                </c:pt>
                <c:pt idx="616">
                  <c:v>9.9700000000000006</c:v>
                </c:pt>
                <c:pt idx="617">
                  <c:v>9.9700000000000006</c:v>
                </c:pt>
                <c:pt idx="618">
                  <c:v>9.9700000000000006</c:v>
                </c:pt>
                <c:pt idx="619">
                  <c:v>9.9700000000000006</c:v>
                </c:pt>
                <c:pt idx="620">
                  <c:v>9.9700000000000006</c:v>
                </c:pt>
                <c:pt idx="621">
                  <c:v>9.9700000000000006</c:v>
                </c:pt>
                <c:pt idx="622">
                  <c:v>9.98</c:v>
                </c:pt>
                <c:pt idx="623">
                  <c:v>9.98</c:v>
                </c:pt>
                <c:pt idx="624">
                  <c:v>9.98</c:v>
                </c:pt>
                <c:pt idx="625">
                  <c:v>9.98</c:v>
                </c:pt>
                <c:pt idx="626">
                  <c:v>9.98</c:v>
                </c:pt>
                <c:pt idx="627">
                  <c:v>9.98</c:v>
                </c:pt>
                <c:pt idx="628">
                  <c:v>9.98</c:v>
                </c:pt>
                <c:pt idx="629">
                  <c:v>9.98</c:v>
                </c:pt>
                <c:pt idx="630">
                  <c:v>9.98</c:v>
                </c:pt>
                <c:pt idx="631">
                  <c:v>9.98</c:v>
                </c:pt>
                <c:pt idx="632">
                  <c:v>9.98</c:v>
                </c:pt>
                <c:pt idx="633">
                  <c:v>9.98</c:v>
                </c:pt>
                <c:pt idx="634">
                  <c:v>9.98</c:v>
                </c:pt>
                <c:pt idx="635">
                  <c:v>9.98</c:v>
                </c:pt>
                <c:pt idx="636">
                  <c:v>9.98</c:v>
                </c:pt>
                <c:pt idx="637">
                  <c:v>9.98</c:v>
                </c:pt>
                <c:pt idx="638">
                  <c:v>9.98</c:v>
                </c:pt>
                <c:pt idx="639">
                  <c:v>9.98</c:v>
                </c:pt>
                <c:pt idx="640">
                  <c:v>9.98</c:v>
                </c:pt>
                <c:pt idx="641">
                  <c:v>9.98</c:v>
                </c:pt>
                <c:pt idx="642">
                  <c:v>9.98</c:v>
                </c:pt>
                <c:pt idx="643">
                  <c:v>9.98</c:v>
                </c:pt>
                <c:pt idx="644">
                  <c:v>9.98</c:v>
                </c:pt>
                <c:pt idx="645">
                  <c:v>9.98</c:v>
                </c:pt>
                <c:pt idx="646">
                  <c:v>9.98</c:v>
                </c:pt>
                <c:pt idx="647">
                  <c:v>9.98</c:v>
                </c:pt>
                <c:pt idx="648">
                  <c:v>9.98</c:v>
                </c:pt>
                <c:pt idx="649">
                  <c:v>9.98</c:v>
                </c:pt>
                <c:pt idx="650">
                  <c:v>9.98</c:v>
                </c:pt>
                <c:pt idx="651">
                  <c:v>9.98</c:v>
                </c:pt>
                <c:pt idx="652">
                  <c:v>9.98</c:v>
                </c:pt>
                <c:pt idx="653">
                  <c:v>9.98</c:v>
                </c:pt>
                <c:pt idx="654">
                  <c:v>9.98</c:v>
                </c:pt>
                <c:pt idx="655">
                  <c:v>9.98</c:v>
                </c:pt>
                <c:pt idx="656">
                  <c:v>9.98</c:v>
                </c:pt>
                <c:pt idx="657">
                  <c:v>9.98</c:v>
                </c:pt>
                <c:pt idx="658">
                  <c:v>9.98</c:v>
                </c:pt>
                <c:pt idx="659">
                  <c:v>9.98</c:v>
                </c:pt>
                <c:pt idx="660">
                  <c:v>9.98</c:v>
                </c:pt>
                <c:pt idx="661">
                  <c:v>9.98</c:v>
                </c:pt>
                <c:pt idx="662">
                  <c:v>9.98</c:v>
                </c:pt>
                <c:pt idx="663">
                  <c:v>9.98</c:v>
                </c:pt>
                <c:pt idx="664">
                  <c:v>9.98</c:v>
                </c:pt>
                <c:pt idx="665">
                  <c:v>9.98</c:v>
                </c:pt>
                <c:pt idx="666">
                  <c:v>9.98</c:v>
                </c:pt>
                <c:pt idx="667">
                  <c:v>9.98</c:v>
                </c:pt>
                <c:pt idx="668">
                  <c:v>9.98</c:v>
                </c:pt>
                <c:pt idx="669">
                  <c:v>9.98</c:v>
                </c:pt>
                <c:pt idx="670">
                  <c:v>9.98</c:v>
                </c:pt>
                <c:pt idx="671">
                  <c:v>9.98</c:v>
                </c:pt>
                <c:pt idx="672">
                  <c:v>9.98</c:v>
                </c:pt>
                <c:pt idx="673">
                  <c:v>9.98</c:v>
                </c:pt>
                <c:pt idx="674">
                  <c:v>9.98</c:v>
                </c:pt>
                <c:pt idx="675">
                  <c:v>9.98</c:v>
                </c:pt>
                <c:pt idx="676">
                  <c:v>9.98</c:v>
                </c:pt>
                <c:pt idx="677">
                  <c:v>9.9700000000000006</c:v>
                </c:pt>
                <c:pt idx="678">
                  <c:v>9.9499999999999993</c:v>
                </c:pt>
                <c:pt idx="679">
                  <c:v>9.9700000000000006</c:v>
                </c:pt>
                <c:pt idx="680">
                  <c:v>9.9700000000000006</c:v>
                </c:pt>
                <c:pt idx="681">
                  <c:v>9.98</c:v>
                </c:pt>
                <c:pt idx="682">
                  <c:v>9.98</c:v>
                </c:pt>
                <c:pt idx="683">
                  <c:v>10</c:v>
                </c:pt>
                <c:pt idx="684">
                  <c:v>10.01</c:v>
                </c:pt>
                <c:pt idx="685">
                  <c:v>10.029999999999999</c:v>
                </c:pt>
                <c:pt idx="686">
                  <c:v>10.039999999999999</c:v>
                </c:pt>
                <c:pt idx="687">
                  <c:v>10.06</c:v>
                </c:pt>
                <c:pt idx="688">
                  <c:v>10.07</c:v>
                </c:pt>
                <c:pt idx="689">
                  <c:v>10.09</c:v>
                </c:pt>
                <c:pt idx="690">
                  <c:v>10.1</c:v>
                </c:pt>
                <c:pt idx="691">
                  <c:v>10.119999999999999</c:v>
                </c:pt>
                <c:pt idx="692">
                  <c:v>10.130000000000001</c:v>
                </c:pt>
                <c:pt idx="693">
                  <c:v>10.15</c:v>
                </c:pt>
                <c:pt idx="694">
                  <c:v>10.17</c:v>
                </c:pt>
                <c:pt idx="695">
                  <c:v>10.18</c:v>
                </c:pt>
                <c:pt idx="696">
                  <c:v>10.199999999999999</c:v>
                </c:pt>
                <c:pt idx="697">
                  <c:v>10.119999999999999</c:v>
                </c:pt>
                <c:pt idx="698">
                  <c:v>10.130000000000001</c:v>
                </c:pt>
                <c:pt idx="699">
                  <c:v>10.15</c:v>
                </c:pt>
                <c:pt idx="700">
                  <c:v>10.17</c:v>
                </c:pt>
                <c:pt idx="701">
                  <c:v>10.18</c:v>
                </c:pt>
                <c:pt idx="702">
                  <c:v>10.18</c:v>
                </c:pt>
                <c:pt idx="703">
                  <c:v>10.17</c:v>
                </c:pt>
                <c:pt idx="704">
                  <c:v>10.18</c:v>
                </c:pt>
                <c:pt idx="705">
                  <c:v>10.199999999999999</c:v>
                </c:pt>
                <c:pt idx="706">
                  <c:v>10.199999999999999</c:v>
                </c:pt>
                <c:pt idx="707">
                  <c:v>10.199999999999999</c:v>
                </c:pt>
                <c:pt idx="708">
                  <c:v>10.17</c:v>
                </c:pt>
                <c:pt idx="709">
                  <c:v>10.18</c:v>
                </c:pt>
                <c:pt idx="710">
                  <c:v>10.210000000000001</c:v>
                </c:pt>
                <c:pt idx="711">
                  <c:v>10.23</c:v>
                </c:pt>
                <c:pt idx="712">
                  <c:v>10.24</c:v>
                </c:pt>
                <c:pt idx="713">
                  <c:v>10.24</c:v>
                </c:pt>
                <c:pt idx="714">
                  <c:v>10.26</c:v>
                </c:pt>
                <c:pt idx="715">
                  <c:v>10.26</c:v>
                </c:pt>
                <c:pt idx="716">
                  <c:v>10.27</c:v>
                </c:pt>
                <c:pt idx="717">
                  <c:v>10.29</c:v>
                </c:pt>
                <c:pt idx="718">
                  <c:v>10.3</c:v>
                </c:pt>
                <c:pt idx="719">
                  <c:v>10.32</c:v>
                </c:pt>
                <c:pt idx="720">
                  <c:v>10.34</c:v>
                </c:pt>
                <c:pt idx="721">
                  <c:v>10.35</c:v>
                </c:pt>
                <c:pt idx="722">
                  <c:v>10.38</c:v>
                </c:pt>
                <c:pt idx="723">
                  <c:v>10.4</c:v>
                </c:pt>
                <c:pt idx="724">
                  <c:v>10.41</c:v>
                </c:pt>
                <c:pt idx="725">
                  <c:v>10.43</c:v>
                </c:pt>
                <c:pt idx="726">
                  <c:v>10.45</c:v>
                </c:pt>
                <c:pt idx="727">
                  <c:v>10.46</c:v>
                </c:pt>
                <c:pt idx="728">
                  <c:v>10.49</c:v>
                </c:pt>
                <c:pt idx="729">
                  <c:v>10.52</c:v>
                </c:pt>
                <c:pt idx="730">
                  <c:v>10.56</c:v>
                </c:pt>
                <c:pt idx="731">
                  <c:v>10.57</c:v>
                </c:pt>
                <c:pt idx="732">
                  <c:v>10.59</c:v>
                </c:pt>
                <c:pt idx="733">
                  <c:v>10.62</c:v>
                </c:pt>
                <c:pt idx="734">
                  <c:v>10.64</c:v>
                </c:pt>
                <c:pt idx="735">
                  <c:v>10.65</c:v>
                </c:pt>
                <c:pt idx="736">
                  <c:v>10.68</c:v>
                </c:pt>
                <c:pt idx="737">
                  <c:v>10.7</c:v>
                </c:pt>
                <c:pt idx="738">
                  <c:v>10.72</c:v>
                </c:pt>
                <c:pt idx="739">
                  <c:v>10.73</c:v>
                </c:pt>
                <c:pt idx="740">
                  <c:v>10.75</c:v>
                </c:pt>
                <c:pt idx="741">
                  <c:v>10.76</c:v>
                </c:pt>
                <c:pt idx="742">
                  <c:v>10.8</c:v>
                </c:pt>
                <c:pt idx="743">
                  <c:v>10.81</c:v>
                </c:pt>
                <c:pt idx="744">
                  <c:v>10.83</c:v>
                </c:pt>
                <c:pt idx="745">
                  <c:v>10.83</c:v>
                </c:pt>
                <c:pt idx="746">
                  <c:v>10.84</c:v>
                </c:pt>
                <c:pt idx="747">
                  <c:v>10.88</c:v>
                </c:pt>
                <c:pt idx="748">
                  <c:v>10.91</c:v>
                </c:pt>
                <c:pt idx="749">
                  <c:v>10.91</c:v>
                </c:pt>
                <c:pt idx="750">
                  <c:v>10.92</c:v>
                </c:pt>
                <c:pt idx="751">
                  <c:v>10.92</c:v>
                </c:pt>
                <c:pt idx="752">
                  <c:v>10.94</c:v>
                </c:pt>
                <c:pt idx="753">
                  <c:v>10.92</c:v>
                </c:pt>
                <c:pt idx="754">
                  <c:v>10.91</c:v>
                </c:pt>
                <c:pt idx="755">
                  <c:v>10.89</c:v>
                </c:pt>
                <c:pt idx="756">
                  <c:v>10.86</c:v>
                </c:pt>
                <c:pt idx="757">
                  <c:v>10.81</c:v>
                </c:pt>
                <c:pt idx="758">
                  <c:v>10.8</c:v>
                </c:pt>
                <c:pt idx="759">
                  <c:v>10.78</c:v>
                </c:pt>
                <c:pt idx="760">
                  <c:v>10.76</c:v>
                </c:pt>
                <c:pt idx="761">
                  <c:v>10.73</c:v>
                </c:pt>
                <c:pt idx="762">
                  <c:v>10.68</c:v>
                </c:pt>
                <c:pt idx="763">
                  <c:v>10.68</c:v>
                </c:pt>
                <c:pt idx="764">
                  <c:v>10.68</c:v>
                </c:pt>
                <c:pt idx="765">
                  <c:v>10.64</c:v>
                </c:pt>
                <c:pt idx="766">
                  <c:v>10.6</c:v>
                </c:pt>
                <c:pt idx="767">
                  <c:v>10.59</c:v>
                </c:pt>
                <c:pt idx="768">
                  <c:v>10.59</c:v>
                </c:pt>
                <c:pt idx="769">
                  <c:v>10.59</c:v>
                </c:pt>
                <c:pt idx="770">
                  <c:v>10.6</c:v>
                </c:pt>
                <c:pt idx="771">
                  <c:v>10.62</c:v>
                </c:pt>
                <c:pt idx="772">
                  <c:v>10.64</c:v>
                </c:pt>
                <c:pt idx="773">
                  <c:v>10.65</c:v>
                </c:pt>
                <c:pt idx="774">
                  <c:v>10.67</c:v>
                </c:pt>
                <c:pt idx="775">
                  <c:v>10.68</c:v>
                </c:pt>
                <c:pt idx="776">
                  <c:v>10.7</c:v>
                </c:pt>
                <c:pt idx="777">
                  <c:v>10.72</c:v>
                </c:pt>
                <c:pt idx="778">
                  <c:v>10.73</c:v>
                </c:pt>
                <c:pt idx="779">
                  <c:v>10.73</c:v>
                </c:pt>
                <c:pt idx="780">
                  <c:v>10.75</c:v>
                </c:pt>
                <c:pt idx="781">
                  <c:v>10.75</c:v>
                </c:pt>
                <c:pt idx="782">
                  <c:v>10.75</c:v>
                </c:pt>
                <c:pt idx="783">
                  <c:v>10.76</c:v>
                </c:pt>
                <c:pt idx="784">
                  <c:v>10.78</c:v>
                </c:pt>
                <c:pt idx="785">
                  <c:v>10.8</c:v>
                </c:pt>
                <c:pt idx="786">
                  <c:v>10.83</c:v>
                </c:pt>
                <c:pt idx="787">
                  <c:v>10.84</c:v>
                </c:pt>
                <c:pt idx="788">
                  <c:v>10.86</c:v>
                </c:pt>
                <c:pt idx="789">
                  <c:v>10.89</c:v>
                </c:pt>
                <c:pt idx="790">
                  <c:v>10.91</c:v>
                </c:pt>
                <c:pt idx="791">
                  <c:v>10.92</c:v>
                </c:pt>
                <c:pt idx="792">
                  <c:v>10.96</c:v>
                </c:pt>
                <c:pt idx="793">
                  <c:v>10.99</c:v>
                </c:pt>
                <c:pt idx="794">
                  <c:v>11.02</c:v>
                </c:pt>
                <c:pt idx="795">
                  <c:v>11.06</c:v>
                </c:pt>
                <c:pt idx="796">
                  <c:v>11.09</c:v>
                </c:pt>
                <c:pt idx="797">
                  <c:v>11.12</c:v>
                </c:pt>
                <c:pt idx="798">
                  <c:v>11.14</c:v>
                </c:pt>
                <c:pt idx="799">
                  <c:v>11.14</c:v>
                </c:pt>
                <c:pt idx="800">
                  <c:v>11.14</c:v>
                </c:pt>
                <c:pt idx="801">
                  <c:v>11.14</c:v>
                </c:pt>
                <c:pt idx="802">
                  <c:v>11.14</c:v>
                </c:pt>
                <c:pt idx="803">
                  <c:v>11.14</c:v>
                </c:pt>
                <c:pt idx="804">
                  <c:v>11.1</c:v>
                </c:pt>
                <c:pt idx="805">
                  <c:v>11.1</c:v>
                </c:pt>
                <c:pt idx="806">
                  <c:v>11.12</c:v>
                </c:pt>
                <c:pt idx="807">
                  <c:v>11.14</c:v>
                </c:pt>
                <c:pt idx="808">
                  <c:v>11.15</c:v>
                </c:pt>
                <c:pt idx="809">
                  <c:v>11.17</c:v>
                </c:pt>
                <c:pt idx="810">
                  <c:v>11.17</c:v>
                </c:pt>
                <c:pt idx="811">
                  <c:v>11.17</c:v>
                </c:pt>
                <c:pt idx="812">
                  <c:v>11.17</c:v>
                </c:pt>
                <c:pt idx="813">
                  <c:v>11.17</c:v>
                </c:pt>
                <c:pt idx="814">
                  <c:v>11.19</c:v>
                </c:pt>
                <c:pt idx="815">
                  <c:v>11.2</c:v>
                </c:pt>
                <c:pt idx="816">
                  <c:v>11.22</c:v>
                </c:pt>
                <c:pt idx="817">
                  <c:v>11.22</c:v>
                </c:pt>
                <c:pt idx="818">
                  <c:v>11.2</c:v>
                </c:pt>
                <c:pt idx="819">
                  <c:v>11.15</c:v>
                </c:pt>
                <c:pt idx="820">
                  <c:v>11.09</c:v>
                </c:pt>
                <c:pt idx="821">
                  <c:v>11.07</c:v>
                </c:pt>
                <c:pt idx="822">
                  <c:v>11.07</c:v>
                </c:pt>
                <c:pt idx="823">
                  <c:v>11.07</c:v>
                </c:pt>
                <c:pt idx="824">
                  <c:v>11.07</c:v>
                </c:pt>
                <c:pt idx="825">
                  <c:v>11.07</c:v>
                </c:pt>
                <c:pt idx="826">
                  <c:v>11.07</c:v>
                </c:pt>
                <c:pt idx="827">
                  <c:v>11.07</c:v>
                </c:pt>
                <c:pt idx="828">
                  <c:v>11.07</c:v>
                </c:pt>
                <c:pt idx="829">
                  <c:v>11.07</c:v>
                </c:pt>
                <c:pt idx="830">
                  <c:v>10.99</c:v>
                </c:pt>
                <c:pt idx="831">
                  <c:v>10.99</c:v>
                </c:pt>
                <c:pt idx="832">
                  <c:v>10.99</c:v>
                </c:pt>
                <c:pt idx="833">
                  <c:v>10.99</c:v>
                </c:pt>
                <c:pt idx="834">
                  <c:v>11.01</c:v>
                </c:pt>
                <c:pt idx="835">
                  <c:v>11.01</c:v>
                </c:pt>
                <c:pt idx="836">
                  <c:v>11.02</c:v>
                </c:pt>
                <c:pt idx="837">
                  <c:v>10.97</c:v>
                </c:pt>
                <c:pt idx="838">
                  <c:v>10.96</c:v>
                </c:pt>
                <c:pt idx="839">
                  <c:v>10.94</c:v>
                </c:pt>
                <c:pt idx="840">
                  <c:v>10.94</c:v>
                </c:pt>
                <c:pt idx="841">
                  <c:v>10.94</c:v>
                </c:pt>
                <c:pt idx="842">
                  <c:v>10.92</c:v>
                </c:pt>
                <c:pt idx="843">
                  <c:v>10.92</c:v>
                </c:pt>
                <c:pt idx="844">
                  <c:v>10.94</c:v>
                </c:pt>
                <c:pt idx="845">
                  <c:v>10.94</c:v>
                </c:pt>
                <c:pt idx="846">
                  <c:v>10.96</c:v>
                </c:pt>
                <c:pt idx="847">
                  <c:v>10.99</c:v>
                </c:pt>
                <c:pt idx="848">
                  <c:v>11.02</c:v>
                </c:pt>
                <c:pt idx="849">
                  <c:v>11.04</c:v>
                </c:pt>
                <c:pt idx="850">
                  <c:v>11.07</c:v>
                </c:pt>
                <c:pt idx="851">
                  <c:v>11.09</c:v>
                </c:pt>
                <c:pt idx="852">
                  <c:v>11.12</c:v>
                </c:pt>
                <c:pt idx="853">
                  <c:v>11.14</c:v>
                </c:pt>
                <c:pt idx="854">
                  <c:v>11.15</c:v>
                </c:pt>
                <c:pt idx="855">
                  <c:v>11.17</c:v>
                </c:pt>
                <c:pt idx="856">
                  <c:v>11.19</c:v>
                </c:pt>
                <c:pt idx="857">
                  <c:v>11.22</c:v>
                </c:pt>
                <c:pt idx="858">
                  <c:v>11.24</c:v>
                </c:pt>
                <c:pt idx="859">
                  <c:v>11.25</c:v>
                </c:pt>
                <c:pt idx="860">
                  <c:v>11.27</c:v>
                </c:pt>
                <c:pt idx="861">
                  <c:v>11.29</c:v>
                </c:pt>
                <c:pt idx="862">
                  <c:v>11.29</c:v>
                </c:pt>
                <c:pt idx="863">
                  <c:v>11.3</c:v>
                </c:pt>
                <c:pt idx="864">
                  <c:v>11.3</c:v>
                </c:pt>
                <c:pt idx="865">
                  <c:v>11.32</c:v>
                </c:pt>
                <c:pt idx="866">
                  <c:v>11.34</c:v>
                </c:pt>
                <c:pt idx="867">
                  <c:v>11.35</c:v>
                </c:pt>
                <c:pt idx="868">
                  <c:v>11.37</c:v>
                </c:pt>
                <c:pt idx="869">
                  <c:v>11.37</c:v>
                </c:pt>
                <c:pt idx="870">
                  <c:v>11.39</c:v>
                </c:pt>
                <c:pt idx="871">
                  <c:v>11.4</c:v>
                </c:pt>
                <c:pt idx="872">
                  <c:v>11.42</c:v>
                </c:pt>
                <c:pt idx="873">
                  <c:v>11.44</c:v>
                </c:pt>
                <c:pt idx="874">
                  <c:v>11.45</c:v>
                </c:pt>
                <c:pt idx="875">
                  <c:v>11.45</c:v>
                </c:pt>
                <c:pt idx="876">
                  <c:v>11.71</c:v>
                </c:pt>
                <c:pt idx="877">
                  <c:v>11.72</c:v>
                </c:pt>
                <c:pt idx="878">
                  <c:v>11.72</c:v>
                </c:pt>
                <c:pt idx="879">
                  <c:v>11.74</c:v>
                </c:pt>
                <c:pt idx="880">
                  <c:v>11.74</c:v>
                </c:pt>
                <c:pt idx="881">
                  <c:v>11.76</c:v>
                </c:pt>
                <c:pt idx="882">
                  <c:v>11.76</c:v>
                </c:pt>
                <c:pt idx="883">
                  <c:v>11.78</c:v>
                </c:pt>
                <c:pt idx="884">
                  <c:v>11.78</c:v>
                </c:pt>
                <c:pt idx="885">
                  <c:v>11.78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851136"/>
        <c:axId val="81852672"/>
      </c:lineChart>
      <c:dateAx>
        <c:axId val="818511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1852672"/>
        <c:crosses val="autoZero"/>
        <c:auto val="1"/>
        <c:lblOffset val="100"/>
        <c:baseTimeUnit val="days"/>
      </c:dateAx>
      <c:valAx>
        <c:axId val="8185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185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495299</xdr:colOff>
      <xdr:row>19</xdr:row>
      <xdr:rowOff>166687</xdr:rowOff>
    </xdr:from>
    <xdr:to>
      <xdr:col>9</xdr:col>
      <xdr:colOff>590549</xdr:colOff>
      <xdr:row>42</xdr:row>
      <xdr:rowOff>9525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561975</xdr:colOff>
      <xdr:row>19</xdr:row>
      <xdr:rowOff>180975</xdr:rowOff>
    </xdr:from>
    <xdr:to>
      <xdr:col>27</xdr:col>
      <xdr:colOff>114300</xdr:colOff>
      <xdr:row>42</xdr:row>
      <xdr:rowOff>23813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19</xdr:row>
      <xdr:rowOff>171450</xdr:rowOff>
    </xdr:from>
    <xdr:to>
      <xdr:col>18</xdr:col>
      <xdr:colOff>409575</xdr:colOff>
      <xdr:row>42</xdr:row>
      <xdr:rowOff>14288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352425</xdr:colOff>
      <xdr:row>0</xdr:row>
      <xdr:rowOff>171450</xdr:rowOff>
    </xdr:from>
    <xdr:to>
      <xdr:col>67</xdr:col>
      <xdr:colOff>219075</xdr:colOff>
      <xdr:row>3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219075</xdr:colOff>
      <xdr:row>8</xdr:row>
      <xdr:rowOff>33337</xdr:rowOff>
    </xdr:from>
    <xdr:to>
      <xdr:col>29</xdr:col>
      <xdr:colOff>28575</xdr:colOff>
      <xdr:row>22</xdr:row>
      <xdr:rowOff>109537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542925</xdr:colOff>
      <xdr:row>4</xdr:row>
      <xdr:rowOff>180975</xdr:rowOff>
    </xdr:from>
    <xdr:to>
      <xdr:col>28</xdr:col>
      <xdr:colOff>238763</xdr:colOff>
      <xdr:row>22</xdr:row>
      <xdr:rowOff>181454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801850" y="942975"/>
          <a:ext cx="4572638" cy="34294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542925</xdr:colOff>
      <xdr:row>4</xdr:row>
      <xdr:rowOff>180975</xdr:rowOff>
    </xdr:from>
    <xdr:to>
      <xdr:col>28</xdr:col>
      <xdr:colOff>238763</xdr:colOff>
      <xdr:row>22</xdr:row>
      <xdr:rowOff>181454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20875" y="942975"/>
          <a:ext cx="4572638" cy="3429479"/>
        </a:xfrm>
        <a:prstGeom prst="rect">
          <a:avLst/>
        </a:prstGeom>
      </xdr:spPr>
    </xdr:pic>
    <xdr:clientData/>
  </xdr:twoCellAnchor>
  <xdr:twoCellAnchor>
    <xdr:from>
      <xdr:col>24</xdr:col>
      <xdr:colOff>209550</xdr:colOff>
      <xdr:row>10</xdr:row>
      <xdr:rowOff>124570</xdr:rowOff>
    </xdr:from>
    <xdr:to>
      <xdr:col>27</xdr:col>
      <xdr:colOff>292100</xdr:colOff>
      <xdr:row>11</xdr:row>
      <xdr:rowOff>0</xdr:rowOff>
    </xdr:to>
    <xdr:sp macro="" textlink="">
      <xdr:nvSpPr>
        <xdr:cNvPr id="3" name="CaixaDeTexto 59"/>
        <xdr:cNvSpPr txBox="1">
          <a:spLocks noChangeArrowheads="1"/>
        </xdr:cNvSpPr>
      </xdr:nvSpPr>
      <xdr:spPr bwMode="auto">
        <a:xfrm rot="208824">
          <a:off x="16725900" y="2029570"/>
          <a:ext cx="1911350" cy="6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anose="020B0604020202020204" pitchFamily="34" charset="0"/>
              <a:ea typeface="+mn-ea"/>
              <a:cs typeface="+mn-cs"/>
            </a:defRPr>
          </a:lvl9pPr>
        </a:lstStyle>
        <a:p>
          <a:pPr eaLnBrk="1" hangingPunct="1"/>
          <a:r>
            <a:rPr lang="pt-BR" altLang="pt-BR" sz="1000" b="1">
              <a:solidFill>
                <a:sysClr val="windowText" lastClr="000000"/>
              </a:solidFill>
            </a:rPr>
            <a:t>Adutora do Feijão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495299</xdr:colOff>
      <xdr:row>19</xdr:row>
      <xdr:rowOff>166687</xdr:rowOff>
    </xdr:from>
    <xdr:to>
      <xdr:col>9</xdr:col>
      <xdr:colOff>590549</xdr:colOff>
      <xdr:row>42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561975</xdr:colOff>
      <xdr:row>19</xdr:row>
      <xdr:rowOff>180975</xdr:rowOff>
    </xdr:from>
    <xdr:to>
      <xdr:col>27</xdr:col>
      <xdr:colOff>114300</xdr:colOff>
      <xdr:row>42</xdr:row>
      <xdr:rowOff>23813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19</xdr:row>
      <xdr:rowOff>171450</xdr:rowOff>
    </xdr:from>
    <xdr:to>
      <xdr:col>18</xdr:col>
      <xdr:colOff>409575</xdr:colOff>
      <xdr:row>42</xdr:row>
      <xdr:rowOff>14288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3</xdr:row>
      <xdr:rowOff>171450</xdr:rowOff>
    </xdr:from>
    <xdr:to>
      <xdr:col>24</xdr:col>
      <xdr:colOff>114300</xdr:colOff>
      <xdr:row>28</xdr:row>
      <xdr:rowOff>61913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609599</xdr:colOff>
      <xdr:row>4</xdr:row>
      <xdr:rowOff>190499</xdr:rowOff>
    </xdr:from>
    <xdr:to>
      <xdr:col>33</xdr:col>
      <xdr:colOff>390524</xdr:colOff>
      <xdr:row>23</xdr:row>
      <xdr:rowOff>142874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562697</xdr:colOff>
      <xdr:row>25</xdr:row>
      <xdr:rowOff>84876</xdr:rowOff>
    </xdr:from>
    <xdr:to>
      <xdr:col>8</xdr:col>
      <xdr:colOff>523875</xdr:colOff>
      <xdr:row>47</xdr:row>
      <xdr:rowOff>95250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697" y="4875951"/>
          <a:ext cx="6047653" cy="4201374"/>
        </a:xfrm>
        <a:prstGeom prst="rect">
          <a:avLst/>
        </a:prstGeom>
      </xdr:spPr>
    </xdr:pic>
    <xdr:clientData/>
  </xdr:twoCellAnchor>
  <xdr:twoCellAnchor>
    <xdr:from>
      <xdr:col>24</xdr:col>
      <xdr:colOff>0</xdr:colOff>
      <xdr:row>26</xdr:row>
      <xdr:rowOff>0</xdr:rowOff>
    </xdr:from>
    <xdr:to>
      <xdr:col>34</xdr:col>
      <xdr:colOff>0</xdr:colOff>
      <xdr:row>50</xdr:row>
      <xdr:rowOff>80963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</xdr:row>
      <xdr:rowOff>85725</xdr:rowOff>
    </xdr:from>
    <xdr:to>
      <xdr:col>17</xdr:col>
      <xdr:colOff>180975</xdr:colOff>
      <xdr:row>19</xdr:row>
      <xdr:rowOff>166687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N1" workbookViewId="0">
      <selection activeCell="S35" sqref="S35"/>
    </sheetView>
  </sheetViews>
  <sheetFormatPr defaultRowHeight="15" x14ac:dyDescent="0.25"/>
  <cols>
    <col min="1" max="1" width="49.140625" customWidth="1"/>
    <col min="2" max="2" width="12.42578125" bestFit="1" customWidth="1"/>
    <col min="3" max="3" width="11.7109375" bestFit="1" customWidth="1"/>
    <col min="4" max="4" width="11.7109375" customWidth="1"/>
    <col min="5" max="5" width="11" customWidth="1"/>
    <col min="8" max="8" width="10.7109375" bestFit="1" customWidth="1"/>
    <col min="16" max="16" width="9.7109375" customWidth="1"/>
  </cols>
  <sheetData>
    <row r="1" spans="1:13" x14ac:dyDescent="0.25">
      <c r="A1" s="3" t="s">
        <v>19</v>
      </c>
      <c r="B1" s="15" t="s">
        <v>35</v>
      </c>
      <c r="C1" s="15" t="s">
        <v>16</v>
      </c>
      <c r="D1" s="15" t="s">
        <v>36</v>
      </c>
      <c r="F1" t="s">
        <v>15</v>
      </c>
      <c r="G1" t="s">
        <v>57</v>
      </c>
      <c r="H1" t="s">
        <v>56</v>
      </c>
    </row>
    <row r="2" spans="1:13" x14ac:dyDescent="0.25">
      <c r="A2" t="s">
        <v>32</v>
      </c>
      <c r="B2" s="14">
        <v>166.92</v>
      </c>
      <c r="C2" s="32">
        <v>532</v>
      </c>
      <c r="D2" s="33">
        <f>B2/$B$2</f>
        <v>1</v>
      </c>
      <c r="E2" s="114" t="s">
        <v>33</v>
      </c>
      <c r="F2" s="40" t="s">
        <v>13</v>
      </c>
      <c r="G2" s="5">
        <v>0.45</v>
      </c>
      <c r="H2">
        <v>2.6</v>
      </c>
    </row>
    <row r="3" spans="1:13" x14ac:dyDescent="0.25">
      <c r="A3" t="s">
        <v>59</v>
      </c>
      <c r="B3" s="14">
        <v>38.58</v>
      </c>
      <c r="C3" s="32">
        <f>VLOOKUP(B3,CAV!$A$2:$B$24,2,TRUE)</f>
        <v>507.67</v>
      </c>
      <c r="D3" s="33">
        <f>B3/$B$2</f>
        <v>0.23112868439971243</v>
      </c>
      <c r="E3" s="114"/>
      <c r="F3" s="40" t="s">
        <v>14</v>
      </c>
      <c r="G3" s="5">
        <v>0.45</v>
      </c>
      <c r="H3">
        <v>1.9750000000000001</v>
      </c>
    </row>
    <row r="4" spans="1:13" x14ac:dyDescent="0.25">
      <c r="A4" t="s">
        <v>60</v>
      </c>
      <c r="B4" s="14">
        <f>VLOOKUP(C4,CAV!$B$2:$C$24,2,TRUE)</f>
        <v>20.2775</v>
      </c>
      <c r="C4" s="32">
        <v>502</v>
      </c>
      <c r="D4" s="33">
        <f>B4/$B$2</f>
        <v>0.12148034986820035</v>
      </c>
      <c r="E4" s="114"/>
      <c r="F4" s="40" t="s">
        <v>3</v>
      </c>
      <c r="G4" s="5">
        <v>0.5</v>
      </c>
      <c r="H4">
        <v>3.71</v>
      </c>
    </row>
    <row r="5" spans="1:13" x14ac:dyDescent="0.25">
      <c r="A5" t="s">
        <v>74</v>
      </c>
      <c r="B5" s="14">
        <v>4</v>
      </c>
      <c r="C5" s="32">
        <v>492</v>
      </c>
      <c r="D5" s="33">
        <f>B5/B2</f>
        <v>2.3963575365444526E-2</v>
      </c>
      <c r="E5" s="114"/>
      <c r="F5" s="40" t="s">
        <v>4</v>
      </c>
      <c r="G5" s="5">
        <v>0.45</v>
      </c>
      <c r="H5">
        <v>2.895</v>
      </c>
    </row>
    <row r="6" spans="1:13" x14ac:dyDescent="0.25">
      <c r="B6" s="34"/>
      <c r="C6" s="32"/>
      <c r="D6" s="33"/>
      <c r="E6" s="114"/>
      <c r="F6" s="40" t="s">
        <v>5</v>
      </c>
      <c r="G6" s="5">
        <v>0.66</v>
      </c>
      <c r="H6">
        <v>1.95</v>
      </c>
    </row>
    <row r="7" spans="1:13" x14ac:dyDescent="0.25">
      <c r="A7" s="66" t="s">
        <v>77</v>
      </c>
      <c r="B7" s="14"/>
      <c r="C7" s="16"/>
      <c r="D7" s="35"/>
      <c r="E7" s="114"/>
      <c r="F7" s="40" t="s">
        <v>6</v>
      </c>
      <c r="G7" s="5">
        <v>0.45</v>
      </c>
      <c r="H7">
        <v>1.605</v>
      </c>
    </row>
    <row r="8" spans="1:13" x14ac:dyDescent="0.25">
      <c r="A8" s="70"/>
      <c r="B8" s="11"/>
      <c r="E8" s="114"/>
      <c r="F8" s="40" t="s">
        <v>7</v>
      </c>
      <c r="G8" s="5">
        <v>0.45</v>
      </c>
      <c r="H8">
        <v>1.01</v>
      </c>
    </row>
    <row r="9" spans="1:13" x14ac:dyDescent="0.25">
      <c r="A9" s="71" t="s">
        <v>75</v>
      </c>
      <c r="B9" s="12"/>
      <c r="C9" s="13"/>
      <c r="D9" s="13"/>
      <c r="E9" s="114" t="s">
        <v>34</v>
      </c>
      <c r="F9" s="7" t="s">
        <v>8</v>
      </c>
      <c r="G9" s="5">
        <v>0.45</v>
      </c>
      <c r="H9" s="7">
        <v>0.58499999999999996</v>
      </c>
    </row>
    <row r="10" spans="1:13" x14ac:dyDescent="0.25">
      <c r="A10" s="72" t="s">
        <v>76</v>
      </c>
      <c r="B10" s="1"/>
      <c r="C10" s="4"/>
      <c r="D10" s="4"/>
      <c r="E10" s="114"/>
      <c r="F10" s="7" t="s">
        <v>9</v>
      </c>
      <c r="G10" s="5">
        <v>0.45</v>
      </c>
      <c r="H10" s="7">
        <v>0.47</v>
      </c>
    </row>
    <row r="11" spans="1:13" x14ac:dyDescent="0.25">
      <c r="A11" s="72" t="s">
        <v>78</v>
      </c>
      <c r="B11" s="4"/>
      <c r="C11" s="4"/>
      <c r="D11" s="4"/>
      <c r="E11" s="114"/>
      <c r="F11" s="7" t="s">
        <v>10</v>
      </c>
      <c r="G11" s="5">
        <v>0.45</v>
      </c>
      <c r="H11" s="7">
        <v>0.45</v>
      </c>
    </row>
    <row r="12" spans="1:13" x14ac:dyDescent="0.25">
      <c r="A12" s="72"/>
      <c r="B12" s="4"/>
      <c r="C12" s="4"/>
      <c r="D12" s="4"/>
      <c r="E12" s="114"/>
      <c r="F12" s="7" t="s">
        <v>11</v>
      </c>
      <c r="G12" s="5">
        <v>0.45</v>
      </c>
      <c r="H12" s="7">
        <v>0.45</v>
      </c>
    </row>
    <row r="13" spans="1:13" x14ac:dyDescent="0.25">
      <c r="A13" s="72"/>
      <c r="B13" s="4"/>
      <c r="C13" s="4"/>
      <c r="D13" s="4"/>
      <c r="E13" s="114"/>
      <c r="F13" s="7" t="s">
        <v>12</v>
      </c>
      <c r="G13" s="5">
        <v>0.45</v>
      </c>
      <c r="H13" s="7">
        <v>0.78499999999999992</v>
      </c>
    </row>
    <row r="14" spans="1:13" x14ac:dyDescent="0.25">
      <c r="A14" s="72"/>
      <c r="B14" s="4"/>
      <c r="C14" s="4"/>
      <c r="D14" s="4"/>
      <c r="E14" s="36"/>
      <c r="F14" s="10"/>
      <c r="G14" s="10"/>
      <c r="H14" s="10"/>
      <c r="I14" s="10"/>
    </row>
    <row r="15" spans="1:13" x14ac:dyDescent="0.25">
      <c r="A15" s="72"/>
      <c r="B15" s="115" t="s">
        <v>58</v>
      </c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7"/>
    </row>
    <row r="16" spans="1:13" x14ac:dyDescent="0.25">
      <c r="A16" s="72"/>
      <c r="B16" s="69" t="s">
        <v>20</v>
      </c>
      <c r="C16" s="69" t="s">
        <v>21</v>
      </c>
      <c r="D16" s="69" t="s">
        <v>22</v>
      </c>
      <c r="E16" s="69" t="s">
        <v>23</v>
      </c>
      <c r="F16" s="69" t="s">
        <v>24</v>
      </c>
      <c r="G16" s="69" t="s">
        <v>25</v>
      </c>
      <c r="H16" s="69" t="s">
        <v>26</v>
      </c>
      <c r="I16" s="69" t="s">
        <v>27</v>
      </c>
      <c r="J16" s="69" t="s">
        <v>28</v>
      </c>
      <c r="K16" s="69" t="s">
        <v>29</v>
      </c>
      <c r="L16" s="69" t="s">
        <v>30</v>
      </c>
      <c r="M16" s="69" t="s">
        <v>31</v>
      </c>
    </row>
    <row r="17" spans="1:13" x14ac:dyDescent="0.25">
      <c r="A17" s="72"/>
      <c r="B17" s="73">
        <v>0.16</v>
      </c>
      <c r="C17" s="73">
        <v>0.13500000000000001</v>
      </c>
      <c r="D17" s="73">
        <v>0.13900000000000001</v>
      </c>
      <c r="E17" s="73">
        <v>0.127</v>
      </c>
      <c r="F17" s="73">
        <v>0.14499999999999999</v>
      </c>
      <c r="G17" s="73">
        <v>0.161</v>
      </c>
      <c r="H17" s="73">
        <v>0.189</v>
      </c>
      <c r="I17" s="73">
        <v>0.22900000000000001</v>
      </c>
      <c r="J17" s="73">
        <v>0.248</v>
      </c>
      <c r="K17" s="73">
        <v>0.23899999999999999</v>
      </c>
      <c r="L17" s="73">
        <v>0.19600000000000001</v>
      </c>
      <c r="M17" s="73">
        <v>0.16600000000000001</v>
      </c>
    </row>
    <row r="18" spans="1:13" x14ac:dyDescent="0.25">
      <c r="A18" s="72"/>
    </row>
    <row r="19" spans="1:13" x14ac:dyDescent="0.25">
      <c r="A19" s="72"/>
    </row>
    <row r="20" spans="1:13" x14ac:dyDescent="0.25">
      <c r="A20" s="72"/>
    </row>
    <row r="21" spans="1:13" x14ac:dyDescent="0.25">
      <c r="A21" s="72"/>
    </row>
  </sheetData>
  <mergeCells count="3">
    <mergeCell ref="E9:E13"/>
    <mergeCell ref="E2:E8"/>
    <mergeCell ref="B15:M15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>
      <selection activeCell="S35" sqref="S35"/>
    </sheetView>
  </sheetViews>
  <sheetFormatPr defaultRowHeight="15" x14ac:dyDescent="0.25"/>
  <sheetData>
    <row r="1" spans="1:4" x14ac:dyDescent="0.25">
      <c r="A1" s="92" t="s">
        <v>120</v>
      </c>
      <c r="B1" s="93" t="s">
        <v>40</v>
      </c>
      <c r="C1" s="93" t="s">
        <v>41</v>
      </c>
      <c r="D1" s="93" t="s">
        <v>42</v>
      </c>
    </row>
    <row r="2" spans="1:4" x14ac:dyDescent="0.25">
      <c r="A2" s="56" t="s">
        <v>8</v>
      </c>
      <c r="B2" s="54">
        <v>7.77</v>
      </c>
      <c r="C2" s="74">
        <v>47.09</v>
      </c>
      <c r="D2" s="55">
        <v>79.91</v>
      </c>
    </row>
    <row r="3" spans="1:4" x14ac:dyDescent="0.25">
      <c r="A3" s="56" t="s">
        <v>9</v>
      </c>
      <c r="B3" s="54">
        <v>7.49</v>
      </c>
      <c r="C3" s="74">
        <v>44.33</v>
      </c>
      <c r="D3" s="55">
        <v>75.2</v>
      </c>
    </row>
    <row r="4" spans="1:4" x14ac:dyDescent="0.25">
      <c r="A4" s="56" t="s">
        <v>10</v>
      </c>
      <c r="B4" s="54">
        <v>7.1</v>
      </c>
      <c r="C4" s="74">
        <v>40.78</v>
      </c>
      <c r="D4" s="55">
        <v>69.150000000000006</v>
      </c>
    </row>
    <row r="5" spans="1:4" x14ac:dyDescent="0.25">
      <c r="A5" s="56" t="s">
        <v>11</v>
      </c>
      <c r="B5" s="54">
        <v>6.68</v>
      </c>
      <c r="C5" s="74">
        <v>37.18</v>
      </c>
      <c r="D5" s="55">
        <v>63.09</v>
      </c>
    </row>
    <row r="6" spans="1:4" x14ac:dyDescent="0.25">
      <c r="A6" s="56" t="s">
        <v>12</v>
      </c>
      <c r="B6" s="54">
        <v>6.24</v>
      </c>
      <c r="C6" s="74">
        <v>33.42</v>
      </c>
      <c r="D6" s="55">
        <v>56.83</v>
      </c>
    </row>
    <row r="7" spans="1:4" x14ac:dyDescent="0.25">
      <c r="A7" s="56" t="s">
        <v>13</v>
      </c>
      <c r="B7" s="54">
        <v>6</v>
      </c>
      <c r="C7" s="74">
        <v>30.58</v>
      </c>
      <c r="D7" s="55">
        <v>51.94</v>
      </c>
    </row>
    <row r="8" spans="1:4" x14ac:dyDescent="0.25">
      <c r="A8" s="56" t="s">
        <v>14</v>
      </c>
      <c r="B8" s="54">
        <v>5.77</v>
      </c>
      <c r="C8" s="74">
        <v>27.98</v>
      </c>
      <c r="D8" s="55">
        <v>47.51</v>
      </c>
    </row>
    <row r="9" spans="1:4" x14ac:dyDescent="0.25">
      <c r="A9" s="56" t="s">
        <v>3</v>
      </c>
      <c r="B9" s="54">
        <v>5.65</v>
      </c>
      <c r="C9" s="74">
        <v>25.47</v>
      </c>
      <c r="D9" s="55">
        <v>43.14</v>
      </c>
    </row>
    <row r="10" spans="1:4" x14ac:dyDescent="0.25">
      <c r="A10" s="56" t="s">
        <v>4</v>
      </c>
      <c r="B10" s="54">
        <v>5.45</v>
      </c>
      <c r="C10" s="74">
        <v>23.07</v>
      </c>
      <c r="D10" s="55">
        <v>39.01</v>
      </c>
    </row>
    <row r="11" spans="1:4" x14ac:dyDescent="0.25">
      <c r="A11" s="56" t="s">
        <v>5</v>
      </c>
      <c r="B11" s="54">
        <v>5.81</v>
      </c>
      <c r="C11" s="74">
        <v>21.23</v>
      </c>
      <c r="D11" s="55">
        <v>35.42</v>
      </c>
    </row>
    <row r="12" spans="1:4" x14ac:dyDescent="0.25">
      <c r="A12" s="56" t="s">
        <v>6</v>
      </c>
      <c r="B12" s="54">
        <v>5.58</v>
      </c>
      <c r="C12" s="74">
        <v>18.829999999999998</v>
      </c>
      <c r="D12" s="55">
        <v>31.28</v>
      </c>
    </row>
    <row r="13" spans="1:4" x14ac:dyDescent="0.25">
      <c r="A13" s="56" t="s">
        <v>7</v>
      </c>
      <c r="B13" s="54">
        <v>5.34</v>
      </c>
      <c r="C13" s="74">
        <v>16.14</v>
      </c>
      <c r="D13" s="55">
        <v>26.59</v>
      </c>
    </row>
    <row r="14" spans="1:4" x14ac:dyDescent="0.25">
      <c r="A14" s="56" t="s">
        <v>8</v>
      </c>
      <c r="B14" s="54">
        <v>7.77</v>
      </c>
      <c r="C14" s="74">
        <v>47.09</v>
      </c>
      <c r="D14" s="55">
        <v>79.91</v>
      </c>
    </row>
    <row r="15" spans="1:4" x14ac:dyDescent="0.25">
      <c r="A15" s="56" t="s">
        <v>9</v>
      </c>
      <c r="B15" s="54">
        <v>7.49</v>
      </c>
      <c r="C15" s="74">
        <v>44.33</v>
      </c>
      <c r="D15" s="55">
        <v>75.2</v>
      </c>
    </row>
    <row r="16" spans="1:4" x14ac:dyDescent="0.25">
      <c r="A16" s="56" t="s">
        <v>10</v>
      </c>
      <c r="B16" s="54">
        <v>7.1</v>
      </c>
      <c r="C16" s="74">
        <v>40.78</v>
      </c>
      <c r="D16" s="55">
        <v>69.150000000000006</v>
      </c>
    </row>
    <row r="17" spans="1:4" x14ac:dyDescent="0.25">
      <c r="A17" s="56" t="s">
        <v>11</v>
      </c>
      <c r="B17" s="54">
        <v>6.68</v>
      </c>
      <c r="C17" s="74">
        <v>37.18</v>
      </c>
      <c r="D17" s="55">
        <v>63.09</v>
      </c>
    </row>
    <row r="18" spans="1:4" x14ac:dyDescent="0.25">
      <c r="A18" s="56" t="s">
        <v>12</v>
      </c>
      <c r="B18" s="54">
        <v>6.24</v>
      </c>
      <c r="C18" s="74">
        <v>33.42</v>
      </c>
      <c r="D18" s="55">
        <v>56.83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tabSelected="1" workbookViewId="0">
      <selection activeCell="L23" sqref="L23"/>
    </sheetView>
  </sheetViews>
  <sheetFormatPr defaultRowHeight="15" x14ac:dyDescent="0.25"/>
  <sheetData>
    <row r="1" spans="1:6" x14ac:dyDescent="0.25">
      <c r="A1" t="s">
        <v>125</v>
      </c>
      <c r="B1" t="s">
        <v>126</v>
      </c>
      <c r="C1" t="s">
        <v>127</v>
      </c>
      <c r="D1" t="s">
        <v>128</v>
      </c>
      <c r="E1" t="s">
        <v>74</v>
      </c>
      <c r="F1" t="s">
        <v>130</v>
      </c>
    </row>
    <row r="2" spans="1:6" x14ac:dyDescent="0.25">
      <c r="A2" s="19">
        <v>25659</v>
      </c>
      <c r="B2">
        <v>70</v>
      </c>
      <c r="C2">
        <v>70</v>
      </c>
      <c r="D2">
        <v>70</v>
      </c>
      <c r="E2">
        <v>4</v>
      </c>
      <c r="F2">
        <v>70</v>
      </c>
    </row>
    <row r="3" spans="1:6" x14ac:dyDescent="0.25">
      <c r="A3" s="19">
        <v>25689</v>
      </c>
      <c r="B3">
        <v>69.28</v>
      </c>
      <c r="C3">
        <v>68.87</v>
      </c>
      <c r="D3">
        <v>69.67</v>
      </c>
      <c r="E3">
        <v>4</v>
      </c>
      <c r="F3">
        <v>69.489999999999995</v>
      </c>
    </row>
    <row r="4" spans="1:6" x14ac:dyDescent="0.25">
      <c r="A4" s="19">
        <v>25720</v>
      </c>
      <c r="B4">
        <v>68.489999999999995</v>
      </c>
      <c r="C4">
        <v>67.709999999999994</v>
      </c>
      <c r="D4">
        <v>69.239999999999995</v>
      </c>
      <c r="E4">
        <v>4</v>
      </c>
      <c r="F4">
        <v>68.89</v>
      </c>
    </row>
    <row r="5" spans="1:6" x14ac:dyDescent="0.25">
      <c r="A5" s="19">
        <v>25750</v>
      </c>
      <c r="B5">
        <v>67.680000000000007</v>
      </c>
      <c r="C5">
        <v>66.569999999999993</v>
      </c>
      <c r="D5">
        <v>68.760000000000005</v>
      </c>
      <c r="E5">
        <v>4</v>
      </c>
      <c r="F5">
        <v>68.28</v>
      </c>
    </row>
    <row r="6" spans="1:6" x14ac:dyDescent="0.25">
      <c r="A6" s="19">
        <v>25781</v>
      </c>
      <c r="B6">
        <v>66.72</v>
      </c>
      <c r="C6">
        <v>65.260000000000005</v>
      </c>
      <c r="D6">
        <v>68.16</v>
      </c>
      <c r="E6">
        <v>4</v>
      </c>
      <c r="F6">
        <v>67.52</v>
      </c>
    </row>
    <row r="7" spans="1:6" x14ac:dyDescent="0.25">
      <c r="A7" s="19">
        <v>25812</v>
      </c>
      <c r="B7">
        <v>65.540000000000006</v>
      </c>
      <c r="C7">
        <v>63.65</v>
      </c>
      <c r="D7">
        <v>67.39</v>
      </c>
      <c r="E7">
        <v>4</v>
      </c>
      <c r="F7">
        <v>66.55</v>
      </c>
    </row>
    <row r="8" spans="1:6" x14ac:dyDescent="0.25">
      <c r="A8" s="19">
        <v>25842</v>
      </c>
      <c r="B8">
        <v>64.260000000000005</v>
      </c>
      <c r="C8">
        <v>61.94</v>
      </c>
      <c r="D8">
        <v>66.540000000000006</v>
      </c>
      <c r="E8">
        <v>4</v>
      </c>
      <c r="F8">
        <v>65.47</v>
      </c>
    </row>
    <row r="9" spans="1:6" x14ac:dyDescent="0.25">
      <c r="A9" s="19">
        <v>25873</v>
      </c>
      <c r="B9">
        <v>62.99</v>
      </c>
      <c r="C9">
        <v>60.2</v>
      </c>
      <c r="D9">
        <v>65.739999999999995</v>
      </c>
      <c r="E9">
        <v>4</v>
      </c>
      <c r="F9">
        <v>64.430000000000007</v>
      </c>
    </row>
    <row r="10" spans="1:6" x14ac:dyDescent="0.25">
      <c r="A10" s="19">
        <v>25903</v>
      </c>
      <c r="B10">
        <v>62.08</v>
      </c>
      <c r="C10">
        <v>58.97</v>
      </c>
      <c r="D10">
        <v>65.14</v>
      </c>
      <c r="E10">
        <v>4</v>
      </c>
      <c r="F10">
        <v>63.7</v>
      </c>
    </row>
    <row r="11" spans="1:6" x14ac:dyDescent="0.25">
      <c r="A11" s="19">
        <v>25934</v>
      </c>
      <c r="B11">
        <v>61.27</v>
      </c>
      <c r="C11">
        <v>57.83</v>
      </c>
      <c r="D11">
        <v>64.67</v>
      </c>
      <c r="E11">
        <v>4</v>
      </c>
      <c r="F11">
        <v>63.08</v>
      </c>
    </row>
    <row r="12" spans="1:6" x14ac:dyDescent="0.25">
      <c r="A12" s="19">
        <v>25965</v>
      </c>
      <c r="B12">
        <v>60.46</v>
      </c>
      <c r="C12">
        <v>56.64</v>
      </c>
      <c r="D12">
        <v>64.23</v>
      </c>
      <c r="E12">
        <v>4</v>
      </c>
      <c r="F12">
        <v>62.47</v>
      </c>
    </row>
    <row r="13" spans="1:6" x14ac:dyDescent="0.25">
      <c r="A13" s="19">
        <v>25993</v>
      </c>
      <c r="B13">
        <v>59.79</v>
      </c>
      <c r="C13">
        <v>55.64</v>
      </c>
      <c r="D13">
        <v>63.9</v>
      </c>
      <c r="E13">
        <v>4</v>
      </c>
      <c r="F13">
        <v>61.99</v>
      </c>
    </row>
    <row r="14" spans="1:6" x14ac:dyDescent="0.25">
      <c r="A14" s="19">
        <v>26024</v>
      </c>
      <c r="B14">
        <v>59.11</v>
      </c>
      <c r="C14">
        <v>54.61</v>
      </c>
      <c r="D14">
        <v>63.56</v>
      </c>
      <c r="E14">
        <v>4</v>
      </c>
      <c r="F14">
        <v>61.5</v>
      </c>
    </row>
    <row r="15" spans="1:6" x14ac:dyDescent="0.25">
      <c r="A15" s="19">
        <v>26054</v>
      </c>
      <c r="B15">
        <v>58.45</v>
      </c>
      <c r="C15">
        <v>53.57</v>
      </c>
      <c r="D15">
        <v>63.27</v>
      </c>
      <c r="E15">
        <v>4</v>
      </c>
      <c r="F15">
        <v>61.04</v>
      </c>
    </row>
    <row r="16" spans="1:6" x14ac:dyDescent="0.25">
      <c r="A16" s="19">
        <v>26085</v>
      </c>
      <c r="B16">
        <v>57.73</v>
      </c>
      <c r="C16">
        <v>52.52</v>
      </c>
      <c r="D16">
        <v>62.89</v>
      </c>
      <c r="E16">
        <v>4</v>
      </c>
      <c r="F16">
        <v>60.49</v>
      </c>
    </row>
    <row r="17" spans="1:6" x14ac:dyDescent="0.25">
      <c r="A17" s="19">
        <v>26115</v>
      </c>
      <c r="B17">
        <v>57</v>
      </c>
      <c r="C17">
        <v>51.5</v>
      </c>
      <c r="D17">
        <v>62.46</v>
      </c>
      <c r="E17">
        <v>4</v>
      </c>
      <c r="F17">
        <v>59.94</v>
      </c>
    </row>
    <row r="18" spans="1:6" x14ac:dyDescent="0.25">
      <c r="A18" s="19">
        <v>26146</v>
      </c>
      <c r="B18">
        <v>56.14</v>
      </c>
      <c r="C18">
        <v>50.33</v>
      </c>
      <c r="D18">
        <v>61.92</v>
      </c>
      <c r="E18">
        <v>4</v>
      </c>
      <c r="F18">
        <v>59.25</v>
      </c>
    </row>
    <row r="19" spans="1:6" x14ac:dyDescent="0.25">
      <c r="A19" s="19">
        <v>26177</v>
      </c>
      <c r="B19">
        <v>55.07</v>
      </c>
      <c r="C19">
        <v>48.89</v>
      </c>
      <c r="D19">
        <v>61.22</v>
      </c>
      <c r="E19">
        <v>4</v>
      </c>
      <c r="F19">
        <v>58.37</v>
      </c>
    </row>
    <row r="20" spans="1:6" x14ac:dyDescent="0.25">
      <c r="A20" s="19">
        <v>26207</v>
      </c>
      <c r="B20">
        <v>53.91</v>
      </c>
      <c r="C20">
        <v>47.36</v>
      </c>
      <c r="D20">
        <v>60.44</v>
      </c>
      <c r="E20">
        <v>4</v>
      </c>
      <c r="F20">
        <v>57.39</v>
      </c>
    </row>
    <row r="21" spans="1:6" x14ac:dyDescent="0.25">
      <c r="A21" s="19">
        <v>26238</v>
      </c>
      <c r="B21">
        <v>52.76</v>
      </c>
      <c r="C21">
        <v>45.79</v>
      </c>
      <c r="D21">
        <v>59.71</v>
      </c>
      <c r="E21">
        <v>4</v>
      </c>
      <c r="F21">
        <v>56.44</v>
      </c>
    </row>
    <row r="22" spans="1:6" x14ac:dyDescent="0.25">
      <c r="A22" s="19">
        <v>26268</v>
      </c>
      <c r="B22">
        <v>51.94</v>
      </c>
      <c r="C22">
        <v>44.7</v>
      </c>
      <c r="D22">
        <v>59.16</v>
      </c>
      <c r="E22">
        <v>4</v>
      </c>
      <c r="F22">
        <v>55.79</v>
      </c>
    </row>
    <row r="23" spans="1:6" x14ac:dyDescent="0.25">
      <c r="A23" s="19">
        <v>26299</v>
      </c>
      <c r="B23">
        <v>51.21</v>
      </c>
      <c r="C23">
        <v>43.67</v>
      </c>
      <c r="D23">
        <v>58.74</v>
      </c>
      <c r="E23">
        <v>4</v>
      </c>
      <c r="F23">
        <v>55.23</v>
      </c>
    </row>
    <row r="24" spans="1:6" x14ac:dyDescent="0.25">
      <c r="A24" s="19">
        <v>26330</v>
      </c>
      <c r="B24">
        <v>50.48</v>
      </c>
      <c r="C24">
        <v>42.59</v>
      </c>
      <c r="D24">
        <v>58.35</v>
      </c>
      <c r="E24">
        <v>4</v>
      </c>
      <c r="F24">
        <v>54.68</v>
      </c>
    </row>
    <row r="25" spans="1:6" x14ac:dyDescent="0.25">
      <c r="A25" s="19">
        <v>26359</v>
      </c>
      <c r="B25">
        <v>49.87</v>
      </c>
      <c r="C25">
        <v>41.68</v>
      </c>
      <c r="D25">
        <v>58.06</v>
      </c>
      <c r="E25">
        <v>4</v>
      </c>
      <c r="F25">
        <v>54.25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X18"/>
  <sheetViews>
    <sheetView workbookViewId="0">
      <selection activeCell="S35" sqref="S35"/>
    </sheetView>
  </sheetViews>
  <sheetFormatPr defaultRowHeight="15" x14ac:dyDescent="0.25"/>
  <cols>
    <col min="5" max="5" width="10.140625" bestFit="1" customWidth="1"/>
  </cols>
  <sheetData>
    <row r="1" spans="3:24" x14ac:dyDescent="0.25">
      <c r="D1" s="119" t="s">
        <v>40</v>
      </c>
      <c r="E1" s="119"/>
      <c r="F1" s="119"/>
      <c r="G1" s="119" t="s">
        <v>41</v>
      </c>
      <c r="H1" s="119"/>
      <c r="I1" s="119"/>
      <c r="J1" s="119" t="s">
        <v>42</v>
      </c>
      <c r="K1" s="119"/>
      <c r="L1" s="119"/>
      <c r="M1" s="119" t="s">
        <v>52</v>
      </c>
      <c r="N1" s="119"/>
      <c r="O1" s="119"/>
      <c r="P1" s="118" t="s">
        <v>73</v>
      </c>
      <c r="Q1" s="118"/>
      <c r="R1" s="118"/>
      <c r="S1" s="118"/>
      <c r="T1" s="118"/>
      <c r="U1" s="118"/>
      <c r="V1" s="118"/>
      <c r="W1" s="118"/>
      <c r="X1" s="118"/>
    </row>
    <row r="2" spans="3:24" x14ac:dyDescent="0.25">
      <c r="C2" s="56" t="s">
        <v>8</v>
      </c>
      <c r="D2" s="54">
        <v>7.77</v>
      </c>
      <c r="E2" s="24">
        <f>D2/CAV!$A$23</f>
        <v>4.6549245147375989E-2</v>
      </c>
      <c r="F2" s="53">
        <f>VLOOKUP(D2,CAV!$A$2:$B$23,2,TRUE)</f>
        <v>495</v>
      </c>
      <c r="G2" s="74">
        <v>47.09</v>
      </c>
      <c r="H2" s="24">
        <f>G2/CAV!$A$23</f>
        <v>0.28211119098969573</v>
      </c>
      <c r="I2" s="53">
        <f>VLOOKUP(G2,CAV!$A$2:$B$23,2,TRUE)</f>
        <v>509</v>
      </c>
      <c r="J2" s="55">
        <v>79.91</v>
      </c>
      <c r="K2" s="24">
        <f>J2/CAV!$A$23</f>
        <v>0.47873232686316802</v>
      </c>
      <c r="L2" s="53">
        <f>VLOOKUP(J2,CAV!$A$2:$B$23,2,TRUE)</f>
        <v>516</v>
      </c>
      <c r="M2" s="30">
        <v>17.75</v>
      </c>
      <c r="N2" s="31">
        <f>M2/CAV!$C$23</f>
        <v>0.10633836568416008</v>
      </c>
      <c r="O2" s="53">
        <f>VLOOKUP(M2,CAV!$A$2:$B$23,2,TRUE)</f>
        <v>501</v>
      </c>
      <c r="P2" s="61">
        <v>38.58</v>
      </c>
      <c r="Q2" s="61">
        <v>20.28</v>
      </c>
      <c r="R2" s="61">
        <v>16.91</v>
      </c>
      <c r="S2" s="62">
        <f>P2/CAV!$C$23</f>
        <v>0.23112868439971243</v>
      </c>
      <c r="T2" s="62">
        <f>Q2/CAV!$C$23</f>
        <v>0.12149532710280375</v>
      </c>
      <c r="U2" s="62">
        <f>R2/CAV!$C$23</f>
        <v>0.10130601485741673</v>
      </c>
      <c r="V2" s="61">
        <v>507.76</v>
      </c>
      <c r="W2" s="61">
        <v>502</v>
      </c>
      <c r="X2" s="61">
        <v>500.67</v>
      </c>
    </row>
    <row r="3" spans="3:24" x14ac:dyDescent="0.25">
      <c r="C3" s="56" t="s">
        <v>9</v>
      </c>
      <c r="D3" s="54">
        <v>7.49</v>
      </c>
      <c r="E3" s="24">
        <f>D3/CAV!$A$23</f>
        <v>4.4871794871794879E-2</v>
      </c>
      <c r="F3" s="53">
        <f>VLOOKUP(D3,CAV!$A$2:$B$23,2,TRUE)</f>
        <v>495</v>
      </c>
      <c r="G3" s="74">
        <v>44.33</v>
      </c>
      <c r="H3" s="24">
        <f>G3/CAV!$A$23</f>
        <v>0.26557632398753894</v>
      </c>
      <c r="I3" s="53">
        <f>VLOOKUP(G3,CAV!$A$2:$B$23,2,TRUE)</f>
        <v>509</v>
      </c>
      <c r="J3" s="55">
        <v>75.2</v>
      </c>
      <c r="K3" s="24">
        <f>J3/CAV!$A$23</f>
        <v>0.45051521687035712</v>
      </c>
      <c r="L3" s="53">
        <f>VLOOKUP(J3,CAV!$A$2:$B$23,2,TRUE)</f>
        <v>516</v>
      </c>
      <c r="M3" s="30">
        <v>16.87</v>
      </c>
      <c r="N3" s="31">
        <f>M3/CAV!$C$23</f>
        <v>0.10106637910376229</v>
      </c>
      <c r="O3" s="53">
        <f>VLOOKUP(M3,CAV!$A$2:$B$23,2,TRUE)</f>
        <v>499</v>
      </c>
      <c r="P3" s="61">
        <v>38.58</v>
      </c>
      <c r="Q3" s="61">
        <v>20.28</v>
      </c>
      <c r="R3" s="61">
        <v>16.91</v>
      </c>
      <c r="S3" s="62">
        <f>P3/CAV!$C$23</f>
        <v>0.23112868439971243</v>
      </c>
      <c r="T3" s="62">
        <f>Q3/CAV!$C$23</f>
        <v>0.12149532710280375</v>
      </c>
      <c r="U3" s="62">
        <f>R3/CAV!$C$23</f>
        <v>0.10130601485741673</v>
      </c>
      <c r="V3" s="61">
        <v>507.76</v>
      </c>
      <c r="W3" s="61">
        <v>502</v>
      </c>
      <c r="X3" s="61">
        <v>500.67</v>
      </c>
    </row>
    <row r="4" spans="3:24" x14ac:dyDescent="0.25">
      <c r="C4" s="56" t="s">
        <v>10</v>
      </c>
      <c r="D4" s="54">
        <v>7.1</v>
      </c>
      <c r="E4" s="24">
        <f>D4/CAV!$A$23</f>
        <v>4.2535346273664031E-2</v>
      </c>
      <c r="F4" s="53">
        <f>VLOOKUP(D4,CAV!$A$2:$B$23,2,TRUE)</f>
        <v>492</v>
      </c>
      <c r="G4" s="74">
        <v>40.78</v>
      </c>
      <c r="H4" s="24">
        <f>G4/CAV!$A$23</f>
        <v>0.24430865085070694</v>
      </c>
      <c r="I4" s="53">
        <f>VLOOKUP(G4,CAV!$A$2:$B$23,2,TRUE)</f>
        <v>507.67</v>
      </c>
      <c r="J4" s="55">
        <v>69.150000000000006</v>
      </c>
      <c r="K4" s="24">
        <f>J4/CAV!$A$23</f>
        <v>0.41427030913012231</v>
      </c>
      <c r="L4" s="53">
        <f>VLOOKUP(J4,CAV!$A$2:$B$23,2,TRUE)</f>
        <v>515</v>
      </c>
      <c r="M4" s="30">
        <v>16.079999999999998</v>
      </c>
      <c r="N4" s="31">
        <f>M4/CAV!$C$23</f>
        <v>9.6333572969086984E-2</v>
      </c>
      <c r="O4" s="53">
        <f>VLOOKUP(M4,CAV!$A$2:$B$23,2,TRUE)</f>
        <v>499</v>
      </c>
      <c r="P4" s="61">
        <v>38.58</v>
      </c>
      <c r="Q4" s="61">
        <v>20.28</v>
      </c>
      <c r="R4" s="61">
        <v>16.91</v>
      </c>
      <c r="S4" s="62">
        <f>P4/CAV!$C$23</f>
        <v>0.23112868439971243</v>
      </c>
      <c r="T4" s="62">
        <f>Q4/CAV!$C$23</f>
        <v>0.12149532710280375</v>
      </c>
      <c r="U4" s="62">
        <f>R4/CAV!$C$23</f>
        <v>0.10130601485741673</v>
      </c>
      <c r="V4" s="61">
        <v>507.76</v>
      </c>
      <c r="W4" s="61">
        <v>502</v>
      </c>
      <c r="X4" s="61">
        <v>500.67</v>
      </c>
    </row>
    <row r="5" spans="3:24" x14ac:dyDescent="0.25">
      <c r="C5" s="56" t="s">
        <v>11</v>
      </c>
      <c r="D5" s="54">
        <v>6.68</v>
      </c>
      <c r="E5" s="24">
        <f>D5/CAV!$A$23</f>
        <v>4.0019170860292358E-2</v>
      </c>
      <c r="F5" s="53">
        <f>VLOOKUP(D5,CAV!$A$2:$B$23,2,TRUE)</f>
        <v>492</v>
      </c>
      <c r="G5" s="74">
        <v>37.18</v>
      </c>
      <c r="H5" s="24">
        <f>G5/CAV!$A$23</f>
        <v>0.22274143302180688</v>
      </c>
      <c r="I5" s="53">
        <f>VLOOKUP(G5,CAV!$A$2:$B$23,2,TRUE)</f>
        <v>507</v>
      </c>
      <c r="J5" s="55">
        <v>63.09</v>
      </c>
      <c r="K5" s="24">
        <f>J5/CAV!$A$23</f>
        <v>0.37796549245147382</v>
      </c>
      <c r="L5" s="53">
        <f>VLOOKUP(J5,CAV!$A$2:$B$23,2,TRUE)</f>
        <v>514</v>
      </c>
      <c r="M5" s="30">
        <v>15.28</v>
      </c>
      <c r="N5" s="31">
        <f>M5/CAV!$C$23</f>
        <v>9.1540857895998085E-2</v>
      </c>
      <c r="O5" s="53">
        <f>VLOOKUP(M5,CAV!$A$2:$B$23,2,TRUE)</f>
        <v>499</v>
      </c>
      <c r="P5" s="61">
        <v>38.58</v>
      </c>
      <c r="Q5" s="61">
        <v>20.28</v>
      </c>
      <c r="R5" s="61">
        <v>16.91</v>
      </c>
      <c r="S5" s="62">
        <f>P5/CAV!$C$23</f>
        <v>0.23112868439971243</v>
      </c>
      <c r="T5" s="62">
        <f>Q5/CAV!$C$23</f>
        <v>0.12149532710280375</v>
      </c>
      <c r="U5" s="62">
        <f>R5/CAV!$C$23</f>
        <v>0.10130601485741673</v>
      </c>
      <c r="V5" s="61">
        <v>507.76</v>
      </c>
      <c r="W5" s="61">
        <v>502</v>
      </c>
      <c r="X5" s="61">
        <v>500.67</v>
      </c>
    </row>
    <row r="6" spans="3:24" x14ac:dyDescent="0.25">
      <c r="C6" s="56" t="s">
        <v>12</v>
      </c>
      <c r="D6" s="54">
        <v>6.24</v>
      </c>
      <c r="E6" s="24">
        <f>D6/CAV!$A$23</f>
        <v>3.7383177570093462E-2</v>
      </c>
      <c r="F6" s="53">
        <f>VLOOKUP(D6,CAV!$A$2:$B$23,2,TRUE)</f>
        <v>492</v>
      </c>
      <c r="G6" s="74">
        <v>33.42</v>
      </c>
      <c r="H6" s="24">
        <f>G6/CAV!$A$23</f>
        <v>0.20021567217828903</v>
      </c>
      <c r="I6" s="53">
        <f>VLOOKUP(G6,CAV!$A$2:$B$23,2,TRUE)</f>
        <v>505</v>
      </c>
      <c r="J6" s="55">
        <v>56.83</v>
      </c>
      <c r="K6" s="24">
        <f>J6/CAV!$A$23</f>
        <v>0.34046249700455311</v>
      </c>
      <c r="L6" s="53">
        <f>VLOOKUP(J6,CAV!$A$2:$B$23,2,TRUE)</f>
        <v>512.71</v>
      </c>
      <c r="M6" s="30">
        <v>14.34</v>
      </c>
      <c r="N6" s="31">
        <f>M6/CAV!$C$23</f>
        <v>8.590941768511863E-2</v>
      </c>
      <c r="O6" s="53">
        <f>VLOOKUP(M6,CAV!$A$2:$B$23,2,TRUE)</f>
        <v>499</v>
      </c>
      <c r="P6" s="61">
        <v>38.58</v>
      </c>
      <c r="Q6" s="61">
        <v>20.28</v>
      </c>
      <c r="R6" s="61">
        <v>16.91</v>
      </c>
      <c r="S6" s="62">
        <f>P6/CAV!$C$23</f>
        <v>0.23112868439971243</v>
      </c>
      <c r="T6" s="62">
        <f>Q6/CAV!$C$23</f>
        <v>0.12149532710280375</v>
      </c>
      <c r="U6" s="62">
        <f>R6/CAV!$C$23</f>
        <v>0.10130601485741673</v>
      </c>
      <c r="V6" s="61">
        <v>507.76</v>
      </c>
      <c r="W6" s="61">
        <v>502</v>
      </c>
      <c r="X6" s="61">
        <v>500.67</v>
      </c>
    </row>
    <row r="7" spans="3:24" x14ac:dyDescent="0.25">
      <c r="C7" s="56" t="s">
        <v>13</v>
      </c>
      <c r="D7" s="54">
        <v>6</v>
      </c>
      <c r="E7" s="24">
        <f>D7/CAV!$A$23</f>
        <v>3.5945363048166791E-2</v>
      </c>
      <c r="F7" s="53">
        <f>VLOOKUP(D7,CAV!$A$2:$B$23,2,TRUE)</f>
        <v>492</v>
      </c>
      <c r="G7" s="74">
        <v>30.58</v>
      </c>
      <c r="H7" s="24">
        <f>G7/CAV!$A$23</f>
        <v>0.18320153366882339</v>
      </c>
      <c r="I7" s="53">
        <f>VLOOKUP(G7,CAV!$A$2:$B$23,2,TRUE)</f>
        <v>505</v>
      </c>
      <c r="J7" s="55">
        <v>51.94</v>
      </c>
      <c r="K7" s="24">
        <f>J7/CAV!$A$23</f>
        <v>0.31116702612029717</v>
      </c>
      <c r="L7" s="53">
        <f>VLOOKUP(J7,CAV!$A$2:$B$23,2,TRUE)</f>
        <v>511</v>
      </c>
      <c r="M7" s="30">
        <v>15.79</v>
      </c>
      <c r="N7" s="31">
        <f>M7/CAV!$C$23</f>
        <v>9.4596213755092265E-2</v>
      </c>
      <c r="O7" s="53">
        <f>VLOOKUP(M7,CAV!$A$2:$B$23,2,TRUE)</f>
        <v>499</v>
      </c>
      <c r="P7" s="61">
        <v>38.58</v>
      </c>
      <c r="Q7" s="61">
        <v>20.28</v>
      </c>
      <c r="R7" s="61">
        <v>16.91</v>
      </c>
      <c r="S7" s="62">
        <f>P7/CAV!$C$23</f>
        <v>0.23112868439971243</v>
      </c>
      <c r="T7" s="62">
        <f>Q7/CAV!$C$23</f>
        <v>0.12149532710280375</v>
      </c>
      <c r="U7" s="62">
        <f>R7/CAV!$C$23</f>
        <v>0.10130601485741673</v>
      </c>
      <c r="V7" s="61">
        <v>507.76</v>
      </c>
      <c r="W7" s="61">
        <v>502</v>
      </c>
      <c r="X7" s="61">
        <v>500.67</v>
      </c>
    </row>
    <row r="8" spans="3:24" x14ac:dyDescent="0.25">
      <c r="C8" s="56" t="s">
        <v>14</v>
      </c>
      <c r="D8" s="54">
        <v>5.77</v>
      </c>
      <c r="E8" s="24">
        <f>D8/CAV!$A$23</f>
        <v>3.4567457464653728E-2</v>
      </c>
      <c r="F8" s="53">
        <f>VLOOKUP(D8,CAV!$A$2:$B$23,2,TRUE)</f>
        <v>492</v>
      </c>
      <c r="G8" s="74">
        <v>27.98</v>
      </c>
      <c r="H8" s="24">
        <f>G8/CAV!$A$23</f>
        <v>0.16762520968128447</v>
      </c>
      <c r="I8" s="53">
        <f>VLOOKUP(G8,CAV!$A$2:$B$23,2,TRUE)</f>
        <v>502</v>
      </c>
      <c r="J8" s="55">
        <v>47.51</v>
      </c>
      <c r="K8" s="24">
        <f>J8/CAV!$A$23</f>
        <v>0.28462736640306735</v>
      </c>
      <c r="L8" s="53">
        <f>VLOOKUP(J8,CAV!$A$2:$B$23,2,TRUE)</f>
        <v>509</v>
      </c>
      <c r="M8" s="30">
        <v>19.66</v>
      </c>
      <c r="N8" s="31">
        <f>M8/CAV!$C$23</f>
        <v>0.11778097292115984</v>
      </c>
      <c r="O8" s="53">
        <f>VLOOKUP(M8,CAV!$A$2:$B$23,2,TRUE)</f>
        <v>501</v>
      </c>
      <c r="P8" s="61">
        <v>38.58</v>
      </c>
      <c r="Q8" s="61">
        <v>20.28</v>
      </c>
      <c r="R8" s="61">
        <v>16.91</v>
      </c>
      <c r="S8" s="62">
        <f>P8/CAV!$C$23</f>
        <v>0.23112868439971243</v>
      </c>
      <c r="T8" s="62">
        <f>Q8/CAV!$C$23</f>
        <v>0.12149532710280375</v>
      </c>
      <c r="U8" s="62">
        <f>R8/CAV!$C$23</f>
        <v>0.10130601485741673</v>
      </c>
      <c r="V8" s="61">
        <v>507.76</v>
      </c>
      <c r="W8" s="61">
        <v>502</v>
      </c>
      <c r="X8" s="61">
        <v>500.67</v>
      </c>
    </row>
    <row r="9" spans="3:24" x14ac:dyDescent="0.25">
      <c r="C9" s="56" t="s">
        <v>3</v>
      </c>
      <c r="D9" s="54">
        <v>5.65</v>
      </c>
      <c r="E9" s="24">
        <f>D9/CAV!$A$23</f>
        <v>3.3848550203690396E-2</v>
      </c>
      <c r="F9" s="53">
        <f>VLOOKUP(D9,CAV!$A$2:$B$23,2,TRUE)</f>
        <v>492</v>
      </c>
      <c r="G9" s="74">
        <v>25.47</v>
      </c>
      <c r="H9" s="24">
        <f>G9/CAV!$A$23</f>
        <v>0.15258806613946801</v>
      </c>
      <c r="I9" s="53">
        <f>VLOOKUP(G9,CAV!$A$2:$B$23,2,TRUE)</f>
        <v>502</v>
      </c>
      <c r="J9" s="55">
        <v>43.14</v>
      </c>
      <c r="K9" s="24">
        <f>J9/CAV!$A$23</f>
        <v>0.2584471603163192</v>
      </c>
      <c r="L9" s="53">
        <f>VLOOKUP(J9,CAV!$A$2:$B$23,2,TRUE)</f>
        <v>509</v>
      </c>
      <c r="M9" s="30">
        <v>18.91</v>
      </c>
      <c r="N9" s="31">
        <f>M9/CAV!$C$23</f>
        <v>0.113287802540139</v>
      </c>
      <c r="O9" s="53">
        <f>VLOOKUP(M9,CAV!$A$2:$B$23,2,TRUE)</f>
        <v>501</v>
      </c>
      <c r="P9" s="61">
        <v>38.58</v>
      </c>
      <c r="Q9" s="61">
        <v>20.28</v>
      </c>
      <c r="R9" s="61">
        <v>16.91</v>
      </c>
      <c r="S9" s="62">
        <f>P9/CAV!$C$23</f>
        <v>0.23112868439971243</v>
      </c>
      <c r="T9" s="62">
        <f>Q9/CAV!$C$23</f>
        <v>0.12149532710280375</v>
      </c>
      <c r="U9" s="62">
        <f>R9/CAV!$C$23</f>
        <v>0.10130601485741673</v>
      </c>
      <c r="V9" s="61">
        <v>507.76</v>
      </c>
      <c r="W9" s="61">
        <v>502</v>
      </c>
      <c r="X9" s="61">
        <v>500.67</v>
      </c>
    </row>
    <row r="10" spans="3:24" x14ac:dyDescent="0.25">
      <c r="C10" s="56" t="s">
        <v>4</v>
      </c>
      <c r="D10" s="54">
        <v>5.45</v>
      </c>
      <c r="E10" s="24">
        <f>D10/CAV!$A$23</f>
        <v>3.2650371435418171E-2</v>
      </c>
      <c r="F10" s="53">
        <f>VLOOKUP(D10,CAV!$A$2:$B$23,2,TRUE)</f>
        <v>492</v>
      </c>
      <c r="G10" s="74">
        <v>23.07</v>
      </c>
      <c r="H10" s="24">
        <f>G10/CAV!$A$23</f>
        <v>0.13820992092020132</v>
      </c>
      <c r="I10" s="53">
        <f>VLOOKUP(G10,CAV!$A$2:$B$23,2,TRUE)</f>
        <v>502</v>
      </c>
      <c r="J10" s="55">
        <v>39.01</v>
      </c>
      <c r="K10" s="24">
        <f>J10/CAV!$A$23</f>
        <v>0.23370476875149773</v>
      </c>
      <c r="L10" s="53">
        <f>VLOOKUP(J10,CAV!$A$2:$B$23,2,TRUE)</f>
        <v>507.67</v>
      </c>
      <c r="M10" s="30">
        <v>18.89</v>
      </c>
      <c r="N10" s="31">
        <f>M10/CAV!$C$23</f>
        <v>0.11316798466331178</v>
      </c>
      <c r="O10" s="53">
        <f>VLOOKUP(M10,CAV!$A$2:$B$23,2,TRUE)</f>
        <v>501</v>
      </c>
      <c r="P10" s="61">
        <v>38.58</v>
      </c>
      <c r="Q10" s="61">
        <v>20.28</v>
      </c>
      <c r="R10" s="61">
        <v>16.91</v>
      </c>
      <c r="S10" s="62">
        <f>P10/CAV!$C$23</f>
        <v>0.23112868439971243</v>
      </c>
      <c r="T10" s="62">
        <f>Q10/CAV!$C$23</f>
        <v>0.12149532710280375</v>
      </c>
      <c r="U10" s="62">
        <f>R10/CAV!$C$23</f>
        <v>0.10130601485741673</v>
      </c>
      <c r="V10" s="61">
        <v>507.76</v>
      </c>
      <c r="W10" s="61">
        <v>502</v>
      </c>
      <c r="X10" s="61">
        <v>500.67</v>
      </c>
    </row>
    <row r="11" spans="3:24" x14ac:dyDescent="0.25">
      <c r="C11" s="56" t="s">
        <v>5</v>
      </c>
      <c r="D11" s="54">
        <v>5.81</v>
      </c>
      <c r="E11" s="24">
        <f>D11/CAV!$A$23</f>
        <v>3.4807093218308174E-2</v>
      </c>
      <c r="F11" s="53">
        <f>VLOOKUP(D11,CAV!$A$2:$B$23,2,TRUE)</f>
        <v>492</v>
      </c>
      <c r="G11" s="74">
        <v>21.23</v>
      </c>
      <c r="H11" s="24">
        <f>G11/CAV!$A$23</f>
        <v>0.12718667625209681</v>
      </c>
      <c r="I11" s="53">
        <f>VLOOKUP(G11,CAV!$A$2:$B$23,2,TRUE)</f>
        <v>502</v>
      </c>
      <c r="J11" s="55">
        <v>35.42</v>
      </c>
      <c r="K11" s="24">
        <f>J11/CAV!$A$23</f>
        <v>0.21219745986101129</v>
      </c>
      <c r="L11" s="53">
        <f>VLOOKUP(J11,CAV!$A$2:$B$23,2,TRUE)</f>
        <v>507</v>
      </c>
      <c r="M11" s="57"/>
      <c r="N11" s="58"/>
      <c r="O11" s="59"/>
      <c r="P11" s="61">
        <v>38.58</v>
      </c>
      <c r="Q11" s="61">
        <v>20.28</v>
      </c>
      <c r="R11" s="61">
        <v>16.91</v>
      </c>
      <c r="S11" s="62">
        <f>P11/CAV!$C$23</f>
        <v>0.23112868439971243</v>
      </c>
      <c r="T11" s="62">
        <f>Q11/CAV!$C$23</f>
        <v>0.12149532710280375</v>
      </c>
      <c r="U11" s="62">
        <f>R11/CAV!$C$23</f>
        <v>0.10130601485741673</v>
      </c>
      <c r="V11" s="61">
        <v>507.76</v>
      </c>
      <c r="W11" s="61">
        <v>502</v>
      </c>
      <c r="X11" s="61">
        <v>500.67</v>
      </c>
    </row>
    <row r="12" spans="3:24" x14ac:dyDescent="0.25">
      <c r="C12" s="56" t="s">
        <v>6</v>
      </c>
      <c r="D12" s="54">
        <v>5.58</v>
      </c>
      <c r="E12" s="24">
        <f>D12/CAV!$A$23</f>
        <v>3.3429187634795111E-2</v>
      </c>
      <c r="F12" s="53">
        <f>VLOOKUP(D12,CAV!$A$2:$B$23,2,TRUE)</f>
        <v>492</v>
      </c>
      <c r="G12" s="74">
        <v>18.829999999999998</v>
      </c>
      <c r="H12" s="24">
        <f>G12/CAV!$A$23</f>
        <v>0.1128085310328301</v>
      </c>
      <c r="I12" s="53">
        <f>VLOOKUP(G12,CAV!$A$2:$B$23,2,TRUE)</f>
        <v>501</v>
      </c>
      <c r="J12" s="55">
        <v>31.28</v>
      </c>
      <c r="K12" s="24">
        <f>J12/CAV!$A$23</f>
        <v>0.1873951593577762</v>
      </c>
      <c r="L12" s="53">
        <f>VLOOKUP(J12,CAV!$A$2:$B$23,2,TRUE)</f>
        <v>505</v>
      </c>
      <c r="O12" s="19"/>
      <c r="P12" s="61">
        <v>38.58</v>
      </c>
      <c r="Q12" s="61">
        <v>20.28</v>
      </c>
      <c r="R12" s="61">
        <v>16.91</v>
      </c>
      <c r="S12" s="62">
        <f>P12/CAV!$C$23</f>
        <v>0.23112868439971243</v>
      </c>
      <c r="T12" s="62">
        <f>Q12/CAV!$C$23</f>
        <v>0.12149532710280375</v>
      </c>
      <c r="U12" s="62">
        <f>R12/CAV!$C$23</f>
        <v>0.10130601485741673</v>
      </c>
      <c r="V12" s="61">
        <v>507.76</v>
      </c>
      <c r="W12" s="61">
        <v>502</v>
      </c>
      <c r="X12" s="61">
        <v>500.67</v>
      </c>
    </row>
    <row r="13" spans="3:24" x14ac:dyDescent="0.25">
      <c r="C13" s="56" t="s">
        <v>7</v>
      </c>
      <c r="D13" s="54">
        <v>5.34</v>
      </c>
      <c r="E13" s="24">
        <f>D13/CAV!$A$23</f>
        <v>3.199137311286844E-2</v>
      </c>
      <c r="F13" s="53">
        <f>VLOOKUP(D13,CAV!$A$2:$B$23,2,TRUE)</f>
        <v>492</v>
      </c>
      <c r="G13" s="74">
        <v>16.14</v>
      </c>
      <c r="H13" s="24">
        <f>G13/CAV!$A$23</f>
        <v>9.669302659956866E-2</v>
      </c>
      <c r="I13" s="53">
        <f>VLOOKUP(G13,CAV!$A$2:$B$23,2,TRUE)</f>
        <v>499</v>
      </c>
      <c r="J13" s="55">
        <v>26.59</v>
      </c>
      <c r="K13" s="24">
        <f>J13/CAV!$A$23</f>
        <v>0.15929786724179248</v>
      </c>
      <c r="L13" s="53">
        <f>VLOOKUP(J13,CAV!$A$2:$B$23,2,TRUE)</f>
        <v>502</v>
      </c>
      <c r="O13" s="19"/>
      <c r="P13" s="61">
        <v>38.58</v>
      </c>
      <c r="Q13" s="61">
        <v>20.28</v>
      </c>
      <c r="R13" s="61">
        <v>16.91</v>
      </c>
      <c r="S13" s="62">
        <f>P13/CAV!$C$23</f>
        <v>0.23112868439971243</v>
      </c>
      <c r="T13" s="62">
        <f>Q13/CAV!$C$23</f>
        <v>0.12149532710280375</v>
      </c>
      <c r="U13" s="62">
        <f>R13/CAV!$C$23</f>
        <v>0.10130601485741673</v>
      </c>
      <c r="V13" s="61">
        <v>507.76</v>
      </c>
      <c r="W13" s="61">
        <v>502</v>
      </c>
      <c r="X13" s="61">
        <v>500.67</v>
      </c>
    </row>
    <row r="14" spans="3:24" x14ac:dyDescent="0.25">
      <c r="C14" s="56" t="s">
        <v>8</v>
      </c>
      <c r="D14" s="54">
        <v>7.77</v>
      </c>
      <c r="E14" s="24">
        <f>D14/CAV!$A$23</f>
        <v>4.6549245147375989E-2</v>
      </c>
      <c r="F14" s="53">
        <f>VLOOKUP(D14,CAV!$A$2:$B$23,2,TRUE)</f>
        <v>495</v>
      </c>
      <c r="G14" s="74">
        <v>47.09</v>
      </c>
      <c r="H14" s="24">
        <f>G14/CAV!$A$23</f>
        <v>0.28211119098969573</v>
      </c>
      <c r="I14" s="53">
        <f>VLOOKUP(G14,CAV!$A$2:$B$23,2,TRUE)</f>
        <v>509</v>
      </c>
      <c r="J14" s="55">
        <v>79.91</v>
      </c>
      <c r="K14" s="24">
        <f>J14/CAV!$A$23</f>
        <v>0.47873232686316802</v>
      </c>
      <c r="L14" s="53">
        <f>VLOOKUP(J14,CAV!$A$2:$B$23,2,TRUE)</f>
        <v>516</v>
      </c>
      <c r="O14" s="19"/>
      <c r="P14" s="61">
        <v>38.58</v>
      </c>
      <c r="Q14" s="61">
        <v>20.28</v>
      </c>
      <c r="R14" s="61">
        <v>16.91</v>
      </c>
      <c r="S14" s="62">
        <f>P14/CAV!$C$23</f>
        <v>0.23112868439971243</v>
      </c>
      <c r="T14" s="62">
        <f>Q14/CAV!$C$23</f>
        <v>0.12149532710280375</v>
      </c>
      <c r="U14" s="62">
        <f>R14/CAV!$C$23</f>
        <v>0.10130601485741673</v>
      </c>
      <c r="V14" s="61">
        <v>507.76</v>
      </c>
      <c r="W14" s="61">
        <v>502</v>
      </c>
      <c r="X14" s="61">
        <v>500.67</v>
      </c>
    </row>
    <row r="15" spans="3:24" x14ac:dyDescent="0.25">
      <c r="C15" s="56" t="s">
        <v>9</v>
      </c>
      <c r="D15" s="54">
        <v>7.49</v>
      </c>
      <c r="E15" s="24">
        <f>D15/CAV!$A$23</f>
        <v>4.4871794871794879E-2</v>
      </c>
      <c r="F15" s="53">
        <f>VLOOKUP(D15,CAV!$A$2:$B$23,2,TRUE)</f>
        <v>495</v>
      </c>
      <c r="G15" s="74">
        <v>44.33</v>
      </c>
      <c r="H15" s="24">
        <f>G15/CAV!$A$23</f>
        <v>0.26557632398753894</v>
      </c>
      <c r="I15" s="53">
        <f>VLOOKUP(G15,CAV!$A$2:$B$23,2,TRUE)</f>
        <v>509</v>
      </c>
      <c r="J15" s="55">
        <v>75.2</v>
      </c>
      <c r="K15" s="24">
        <f>J15/CAV!$A$23</f>
        <v>0.45051521687035712</v>
      </c>
      <c r="L15" s="53">
        <f>VLOOKUP(J15,CAV!$A$2:$B$23,2,TRUE)</f>
        <v>516</v>
      </c>
      <c r="O15" s="19"/>
      <c r="P15" s="61">
        <v>38.58</v>
      </c>
      <c r="Q15" s="61">
        <v>20.28</v>
      </c>
      <c r="R15" s="61">
        <v>16.91</v>
      </c>
      <c r="S15" s="62">
        <f>P15/CAV!$C$23</f>
        <v>0.23112868439971243</v>
      </c>
      <c r="T15" s="62">
        <f>Q15/CAV!$C$23</f>
        <v>0.12149532710280375</v>
      </c>
      <c r="U15" s="62">
        <f>R15/CAV!$C$23</f>
        <v>0.10130601485741673</v>
      </c>
      <c r="V15" s="61">
        <v>507.76</v>
      </c>
      <c r="W15" s="61">
        <v>502</v>
      </c>
      <c r="X15" s="61">
        <v>500.67</v>
      </c>
    </row>
    <row r="16" spans="3:24" x14ac:dyDescent="0.25">
      <c r="C16" s="56" t="s">
        <v>10</v>
      </c>
      <c r="D16" s="54">
        <v>7.1</v>
      </c>
      <c r="E16" s="24">
        <f>D16/CAV!$A$23</f>
        <v>4.2535346273664031E-2</v>
      </c>
      <c r="F16" s="53">
        <f>VLOOKUP(D16,CAV!$A$2:$B$23,2,TRUE)</f>
        <v>492</v>
      </c>
      <c r="G16" s="74">
        <v>40.78</v>
      </c>
      <c r="H16" s="24">
        <f>G16/CAV!$A$23</f>
        <v>0.24430865085070694</v>
      </c>
      <c r="I16" s="53">
        <f>VLOOKUP(G16,CAV!$A$2:$B$23,2,TRUE)</f>
        <v>507.67</v>
      </c>
      <c r="J16" s="55">
        <v>69.150000000000006</v>
      </c>
      <c r="K16" s="24">
        <f>J16/CAV!$A$23</f>
        <v>0.41427030913012231</v>
      </c>
      <c r="L16" s="53">
        <f>VLOOKUP(J16,CAV!$A$2:$B$23,2,TRUE)</f>
        <v>515</v>
      </c>
      <c r="O16" s="19"/>
      <c r="P16" s="61">
        <v>38.58</v>
      </c>
      <c r="Q16" s="61">
        <v>20.28</v>
      </c>
      <c r="R16" s="61">
        <v>16.91</v>
      </c>
      <c r="S16" s="62">
        <f>P16/CAV!$C$23</f>
        <v>0.23112868439971243</v>
      </c>
      <c r="T16" s="62">
        <f>Q16/CAV!$C$23</f>
        <v>0.12149532710280375</v>
      </c>
      <c r="U16" s="62">
        <f>R16/CAV!$C$23</f>
        <v>0.10130601485741673</v>
      </c>
      <c r="V16" s="61">
        <v>507.76</v>
      </c>
      <c r="W16" s="61">
        <v>502</v>
      </c>
      <c r="X16" s="61">
        <v>500.67</v>
      </c>
    </row>
    <row r="17" spans="3:24" x14ac:dyDescent="0.25">
      <c r="C17" s="56" t="s">
        <v>11</v>
      </c>
      <c r="D17" s="54">
        <v>6.68</v>
      </c>
      <c r="E17" s="24">
        <f>D17/CAV!$A$23</f>
        <v>4.0019170860292358E-2</v>
      </c>
      <c r="F17" s="53">
        <f>VLOOKUP(D17,CAV!$A$2:$B$23,2,TRUE)</f>
        <v>492</v>
      </c>
      <c r="G17" s="74">
        <v>37.18</v>
      </c>
      <c r="H17" s="24">
        <f>G17/CAV!$A$23</f>
        <v>0.22274143302180688</v>
      </c>
      <c r="I17" s="53">
        <f>VLOOKUP(G17,CAV!$A$2:$B$23,2,TRUE)</f>
        <v>507</v>
      </c>
      <c r="J17" s="55">
        <v>63.09</v>
      </c>
      <c r="K17" s="24">
        <f>J17/CAV!$A$23</f>
        <v>0.37796549245147382</v>
      </c>
      <c r="L17" s="53">
        <f>VLOOKUP(J17,CAV!$A$2:$B$23,2,TRUE)</f>
        <v>514</v>
      </c>
      <c r="O17" s="19"/>
      <c r="P17" s="61">
        <v>38.58</v>
      </c>
      <c r="Q17" s="61">
        <v>20.28</v>
      </c>
      <c r="R17" s="61">
        <v>16.91</v>
      </c>
      <c r="S17" s="62">
        <f>P17/CAV!$C$23</f>
        <v>0.23112868439971243</v>
      </c>
      <c r="T17" s="62">
        <f>Q17/CAV!$C$23</f>
        <v>0.12149532710280375</v>
      </c>
      <c r="U17" s="62">
        <f>R17/CAV!$C$23</f>
        <v>0.10130601485741673</v>
      </c>
      <c r="V17" s="61">
        <v>507.76</v>
      </c>
      <c r="W17" s="61">
        <v>502</v>
      </c>
      <c r="X17" s="61">
        <v>500.67</v>
      </c>
    </row>
    <row r="18" spans="3:24" x14ac:dyDescent="0.25">
      <c r="C18" s="56" t="s">
        <v>12</v>
      </c>
      <c r="D18" s="54">
        <v>6.24</v>
      </c>
      <c r="E18" s="24">
        <f>D18/CAV!$A$23</f>
        <v>3.7383177570093462E-2</v>
      </c>
      <c r="F18" s="53">
        <f>VLOOKUP(D18,CAV!$A$2:$B$23,2,TRUE)</f>
        <v>492</v>
      </c>
      <c r="G18" s="74">
        <v>33.42</v>
      </c>
      <c r="H18" s="24">
        <f>G18/CAV!$A$23</f>
        <v>0.20021567217828903</v>
      </c>
      <c r="I18" s="53">
        <f>VLOOKUP(G18,CAV!$A$2:$B$23,2,TRUE)</f>
        <v>505</v>
      </c>
      <c r="J18" s="55">
        <v>56.83</v>
      </c>
      <c r="K18" s="24">
        <f>J18/CAV!$A$23</f>
        <v>0.34046249700455311</v>
      </c>
      <c r="L18" s="53">
        <f>VLOOKUP(J18,CAV!$A$2:$B$23,2,TRUE)</f>
        <v>512.71</v>
      </c>
      <c r="O18" s="19"/>
      <c r="P18" s="61">
        <v>38.58</v>
      </c>
      <c r="Q18" s="61">
        <v>20.28</v>
      </c>
      <c r="R18" s="61">
        <v>16.91</v>
      </c>
      <c r="S18" s="62">
        <f>P18/CAV!$C$23</f>
        <v>0.23112868439971243</v>
      </c>
      <c r="T18" s="62">
        <f>Q18/CAV!$C$23</f>
        <v>0.12149532710280375</v>
      </c>
      <c r="U18" s="62">
        <f>R18/CAV!$C$23</f>
        <v>0.10130601485741673</v>
      </c>
      <c r="V18" s="61">
        <v>507.76</v>
      </c>
      <c r="W18" s="61">
        <v>502</v>
      </c>
      <c r="X18" s="61">
        <v>500.67</v>
      </c>
    </row>
  </sheetData>
  <sortState ref="L40:M339">
    <sortCondition ref="L40"/>
  </sortState>
  <mergeCells count="5">
    <mergeCell ref="P1:X1"/>
    <mergeCell ref="D1:F1"/>
    <mergeCell ref="G1:I1"/>
    <mergeCell ref="J1:L1"/>
    <mergeCell ref="M1:O1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S35" sqref="S35"/>
    </sheetView>
  </sheetViews>
  <sheetFormatPr defaultRowHeight="15" x14ac:dyDescent="0.25"/>
  <cols>
    <col min="1" max="1" width="18.140625" style="3" bestFit="1" customWidth="1"/>
    <col min="2" max="2" width="10.7109375" bestFit="1" customWidth="1"/>
    <col min="3" max="3" width="18.140625" style="3" bestFit="1" customWidth="1"/>
    <col min="4" max="4" width="15.28515625" customWidth="1"/>
    <col min="5" max="5" width="6" customWidth="1"/>
    <col min="8" max="8" width="12.42578125" bestFit="1" customWidth="1"/>
    <col min="10" max="10" width="12.42578125" bestFit="1" customWidth="1"/>
  </cols>
  <sheetData>
    <row r="1" spans="1:4" ht="19.5" x14ac:dyDescent="0.3">
      <c r="A1" s="2" t="s">
        <v>1</v>
      </c>
      <c r="B1" s="2" t="s">
        <v>0</v>
      </c>
      <c r="C1" s="2" t="s">
        <v>1</v>
      </c>
      <c r="D1" s="2" t="s">
        <v>2</v>
      </c>
    </row>
    <row r="2" spans="1:4" x14ac:dyDescent="0.25">
      <c r="A2" s="41">
        <v>4</v>
      </c>
      <c r="B2" s="41">
        <v>492</v>
      </c>
      <c r="C2" s="41">
        <v>4</v>
      </c>
      <c r="D2" s="41">
        <v>0.5</v>
      </c>
    </row>
    <row r="3" spans="1:4" x14ac:dyDescent="0.25">
      <c r="A3" s="41">
        <v>7.19</v>
      </c>
      <c r="B3" s="41">
        <v>495</v>
      </c>
      <c r="C3" s="41">
        <v>7.19</v>
      </c>
      <c r="D3" s="41">
        <v>0.93</v>
      </c>
    </row>
    <row r="4" spans="1:4" x14ac:dyDescent="0.25">
      <c r="A4" s="41">
        <v>13.49</v>
      </c>
      <c r="B4" s="41">
        <v>499</v>
      </c>
      <c r="C4" s="41">
        <v>13.49</v>
      </c>
      <c r="D4" s="41">
        <v>1.51</v>
      </c>
    </row>
    <row r="5" spans="1:4" x14ac:dyDescent="0.25">
      <c r="A5" s="41">
        <v>16.91</v>
      </c>
      <c r="B5" s="41">
        <v>500.67</v>
      </c>
      <c r="C5" s="41">
        <v>16.91</v>
      </c>
      <c r="D5" s="41">
        <v>1.7</v>
      </c>
    </row>
    <row r="6" spans="1:4" x14ac:dyDescent="0.25">
      <c r="A6" s="41">
        <v>17.690000000000001</v>
      </c>
      <c r="B6" s="41">
        <v>501</v>
      </c>
      <c r="C6" s="41">
        <v>17.690000000000001</v>
      </c>
      <c r="D6" s="41">
        <v>1.84</v>
      </c>
    </row>
    <row r="7" spans="1:4" x14ac:dyDescent="0.25">
      <c r="A7" s="41">
        <f>C7</f>
        <v>20.2775</v>
      </c>
      <c r="B7" s="41">
        <v>502</v>
      </c>
      <c r="C7" s="41">
        <f>(28.04-17.69)/4+C6</f>
        <v>20.2775</v>
      </c>
      <c r="D7" s="41">
        <f>(28.04-17.69)/4+D6</f>
        <v>4.4274999999999993</v>
      </c>
    </row>
    <row r="8" spans="1:4" x14ac:dyDescent="0.25">
      <c r="A8" s="41">
        <v>28.04</v>
      </c>
      <c r="B8" s="41">
        <v>505</v>
      </c>
      <c r="C8" s="41">
        <v>28.04</v>
      </c>
      <c r="D8" s="41">
        <v>2.5299999999999998</v>
      </c>
    </row>
    <row r="9" spans="1:4" x14ac:dyDescent="0.25">
      <c r="A9" s="41">
        <v>34.200000000000003</v>
      </c>
      <c r="B9" s="41">
        <v>507</v>
      </c>
      <c r="C9" s="41">
        <v>34.200000000000003</v>
      </c>
      <c r="D9" s="41">
        <v>3.14</v>
      </c>
    </row>
    <row r="10" spans="1:4" x14ac:dyDescent="0.25">
      <c r="A10" s="41">
        <v>38.58</v>
      </c>
      <c r="B10" s="41">
        <v>507.67</v>
      </c>
      <c r="C10" s="41">
        <v>38.58</v>
      </c>
      <c r="D10" s="41">
        <v>3.19</v>
      </c>
    </row>
    <row r="11" spans="1:4" x14ac:dyDescent="0.25">
      <c r="A11" s="41">
        <v>41.05</v>
      </c>
      <c r="B11" s="41">
        <v>509</v>
      </c>
      <c r="C11" s="41">
        <v>41.05</v>
      </c>
      <c r="D11" s="41">
        <v>3.23</v>
      </c>
    </row>
    <row r="12" spans="1:4" x14ac:dyDescent="0.25">
      <c r="A12" s="41">
        <v>48.75</v>
      </c>
      <c r="B12" s="41">
        <v>511</v>
      </c>
      <c r="C12" s="41">
        <v>48.75</v>
      </c>
      <c r="D12" s="41">
        <v>3.61</v>
      </c>
    </row>
    <row r="13" spans="1:4" x14ac:dyDescent="0.25">
      <c r="A13" s="41">
        <v>53.21</v>
      </c>
      <c r="B13" s="41">
        <v>512</v>
      </c>
      <c r="C13" s="41">
        <v>53.21</v>
      </c>
      <c r="D13" s="41">
        <v>3.82</v>
      </c>
    </row>
    <row r="14" spans="1:4" x14ac:dyDescent="0.25">
      <c r="A14" s="41">
        <v>56.38</v>
      </c>
      <c r="B14" s="41">
        <v>512.71</v>
      </c>
      <c r="C14" s="41">
        <v>56.38</v>
      </c>
      <c r="D14" s="41">
        <v>3.97</v>
      </c>
    </row>
    <row r="15" spans="1:4" x14ac:dyDescent="0.25">
      <c r="A15" s="41">
        <v>57.4</v>
      </c>
      <c r="B15" s="41">
        <v>512.94000000000005</v>
      </c>
      <c r="C15" s="41">
        <v>57.4</v>
      </c>
      <c r="D15" s="41">
        <v>4.0199999999999996</v>
      </c>
    </row>
    <row r="16" spans="1:4" x14ac:dyDescent="0.25">
      <c r="A16" s="41">
        <v>62.13</v>
      </c>
      <c r="B16" s="41">
        <v>514</v>
      </c>
      <c r="C16" s="41">
        <v>62.13</v>
      </c>
      <c r="D16" s="41">
        <v>4.25</v>
      </c>
    </row>
    <row r="17" spans="1:4" x14ac:dyDescent="0.25">
      <c r="A17" s="41">
        <v>66.58</v>
      </c>
      <c r="B17" s="41">
        <v>515</v>
      </c>
      <c r="C17" s="41">
        <v>66.58</v>
      </c>
      <c r="D17" s="41">
        <v>4.46</v>
      </c>
    </row>
    <row r="18" spans="1:4" x14ac:dyDescent="0.25">
      <c r="A18" s="41">
        <v>71.040000000000006</v>
      </c>
      <c r="B18" s="41">
        <v>516</v>
      </c>
      <c r="C18" s="41">
        <v>71.040000000000006</v>
      </c>
      <c r="D18" s="41">
        <v>4.67</v>
      </c>
    </row>
    <row r="19" spans="1:4" x14ac:dyDescent="0.25">
      <c r="A19" s="41">
        <v>79.95</v>
      </c>
      <c r="B19" s="41">
        <v>518</v>
      </c>
      <c r="C19" s="41">
        <v>79.95</v>
      </c>
      <c r="D19" s="41">
        <v>5.0999999999999996</v>
      </c>
    </row>
    <row r="20" spans="1:4" x14ac:dyDescent="0.25">
      <c r="A20" s="41">
        <v>84.41</v>
      </c>
      <c r="B20" s="41">
        <v>519</v>
      </c>
      <c r="C20" s="41">
        <v>84.41</v>
      </c>
      <c r="D20" s="41">
        <v>5.31</v>
      </c>
    </row>
    <row r="21" spans="1:4" x14ac:dyDescent="0.25">
      <c r="A21" s="41">
        <v>88.86</v>
      </c>
      <c r="B21" s="41">
        <v>520</v>
      </c>
      <c r="C21" s="41">
        <v>88.86</v>
      </c>
      <c r="D21" s="41">
        <v>5.52</v>
      </c>
    </row>
    <row r="22" spans="1:4" x14ac:dyDescent="0.25">
      <c r="A22" s="41">
        <v>153.02000000000001</v>
      </c>
      <c r="B22" s="41">
        <v>530</v>
      </c>
      <c r="C22" s="41">
        <v>153.02000000000001</v>
      </c>
      <c r="D22" s="41">
        <v>7.4</v>
      </c>
    </row>
    <row r="23" spans="1:4" x14ac:dyDescent="0.25">
      <c r="A23" s="41">
        <v>166.92</v>
      </c>
      <c r="B23" s="41">
        <v>532</v>
      </c>
      <c r="C23" s="41">
        <v>166.92</v>
      </c>
      <c r="D23" s="41">
        <v>7.8</v>
      </c>
    </row>
    <row r="24" spans="1:4" x14ac:dyDescent="0.25">
      <c r="A24" s="41">
        <v>237.65</v>
      </c>
      <c r="B24" s="41">
        <v>540</v>
      </c>
      <c r="C24" s="41">
        <v>237.65</v>
      </c>
      <c r="D24" s="41">
        <v>9.58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47"/>
  <sheetViews>
    <sheetView topLeftCell="A10" workbookViewId="0">
      <selection activeCell="S35" sqref="S35"/>
    </sheetView>
  </sheetViews>
  <sheetFormatPr defaultRowHeight="15" x14ac:dyDescent="0.25"/>
  <cols>
    <col min="2" max="2" width="6" bestFit="1" customWidth="1"/>
    <col min="3" max="3" width="4.5703125" customWidth="1"/>
    <col min="4" max="14" width="7.7109375" bestFit="1" customWidth="1"/>
    <col min="15" max="15" width="5" bestFit="1" customWidth="1"/>
    <col min="16" max="16" width="6" bestFit="1" customWidth="1"/>
    <col min="17" max="17" width="5" bestFit="1" customWidth="1"/>
    <col min="18" max="18" width="7.28515625" customWidth="1"/>
    <col min="19" max="19" width="6.140625" bestFit="1" customWidth="1"/>
    <col min="20" max="29" width="7.140625" bestFit="1" customWidth="1"/>
    <col min="30" max="30" width="8.140625" bestFit="1" customWidth="1"/>
    <col min="34" max="34" width="5" bestFit="1" customWidth="1"/>
    <col min="35" max="41" width="6" bestFit="1" customWidth="1"/>
    <col min="42" max="42" width="5" bestFit="1" customWidth="1"/>
    <col min="43" max="51" width="6" bestFit="1" customWidth="1"/>
    <col min="52" max="52" width="5" bestFit="1" customWidth="1"/>
    <col min="53" max="53" width="6" bestFit="1" customWidth="1"/>
    <col min="54" max="54" width="7.5703125" bestFit="1" customWidth="1"/>
    <col min="55" max="55" width="9.85546875" customWidth="1"/>
    <col min="56" max="56" width="5" customWidth="1"/>
    <col min="58" max="58" width="11" customWidth="1"/>
  </cols>
  <sheetData>
    <row r="1" spans="2:59" x14ac:dyDescent="0.25">
      <c r="BD1" s="7"/>
      <c r="BE1" s="7"/>
      <c r="BF1" s="7"/>
      <c r="BG1" s="7"/>
    </row>
    <row r="2" spans="2:59" x14ac:dyDescent="0.25">
      <c r="B2" t="s">
        <v>53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  <c r="M2" t="s">
        <v>13</v>
      </c>
      <c r="N2" t="s">
        <v>14</v>
      </c>
      <c r="S2" t="s">
        <v>12</v>
      </c>
      <c r="T2" t="s">
        <v>13</v>
      </c>
      <c r="U2" t="s">
        <v>14</v>
      </c>
      <c r="V2" t="s">
        <v>3</v>
      </c>
      <c r="W2" t="s">
        <v>4</v>
      </c>
      <c r="X2" t="s">
        <v>5</v>
      </c>
      <c r="Y2" t="s">
        <v>6</v>
      </c>
      <c r="Z2" t="s">
        <v>7</v>
      </c>
      <c r="AA2" t="s">
        <v>8</v>
      </c>
      <c r="AB2" t="s">
        <v>9</v>
      </c>
      <c r="AC2" t="s">
        <v>10</v>
      </c>
      <c r="AD2" t="s">
        <v>11</v>
      </c>
      <c r="BB2" s="5"/>
      <c r="BC2" s="5"/>
      <c r="BD2" s="7"/>
      <c r="BE2" s="7"/>
      <c r="BF2" s="7"/>
      <c r="BG2" s="8"/>
    </row>
    <row r="3" spans="2:59" x14ac:dyDescent="0.25">
      <c r="B3">
        <v>1970</v>
      </c>
      <c r="C3">
        <v>6.25</v>
      </c>
      <c r="D3">
        <v>4.82</v>
      </c>
      <c r="E3">
        <v>2.69</v>
      </c>
      <c r="F3">
        <v>1.75</v>
      </c>
      <c r="G3">
        <v>1.05</v>
      </c>
      <c r="H3">
        <v>0.72</v>
      </c>
      <c r="I3">
        <v>0.49</v>
      </c>
      <c r="J3">
        <v>0.45</v>
      </c>
      <c r="K3">
        <v>0.45</v>
      </c>
      <c r="L3">
        <v>0.56999999999999995</v>
      </c>
      <c r="M3">
        <v>3.4</v>
      </c>
      <c r="N3">
        <v>2.69</v>
      </c>
      <c r="O3">
        <f>AVERAGE(C3:N3)</f>
        <v>2.1108333333333329</v>
      </c>
      <c r="R3" t="s">
        <v>17</v>
      </c>
      <c r="S3">
        <v>0.78499999999999992</v>
      </c>
      <c r="T3">
        <v>2.6</v>
      </c>
      <c r="U3">
        <v>1.9750000000000001</v>
      </c>
      <c r="V3">
        <v>3.71</v>
      </c>
      <c r="W3">
        <v>2.895</v>
      </c>
      <c r="X3">
        <v>1.95</v>
      </c>
      <c r="Y3">
        <v>1.605</v>
      </c>
      <c r="Z3">
        <v>1.01</v>
      </c>
      <c r="AA3">
        <v>0.58499999999999996</v>
      </c>
      <c r="AB3">
        <v>0.47</v>
      </c>
      <c r="AC3">
        <v>0.45</v>
      </c>
      <c r="AD3">
        <v>0.45</v>
      </c>
      <c r="BB3" s="9"/>
      <c r="BC3" s="9"/>
      <c r="BE3" s="7"/>
    </row>
    <row r="4" spans="2:59" x14ac:dyDescent="0.25">
      <c r="B4">
        <v>1971</v>
      </c>
      <c r="C4">
        <v>1.17</v>
      </c>
      <c r="D4">
        <v>0.97</v>
      </c>
      <c r="E4">
        <v>1.21</v>
      </c>
      <c r="F4">
        <v>1.46</v>
      </c>
      <c r="G4">
        <v>0.97</v>
      </c>
      <c r="H4">
        <v>0.45</v>
      </c>
      <c r="I4">
        <v>0.45</v>
      </c>
      <c r="J4">
        <v>0.45</v>
      </c>
      <c r="K4">
        <v>0.45</v>
      </c>
      <c r="L4">
        <v>1</v>
      </c>
      <c r="M4">
        <v>1.8</v>
      </c>
      <c r="N4">
        <v>1.26</v>
      </c>
      <c r="O4">
        <f t="shared" ref="O4:O40" si="0">AVERAGE(C4:N4)</f>
        <v>0.97000000000000008</v>
      </c>
      <c r="S4" t="s">
        <v>12</v>
      </c>
      <c r="T4" t="s">
        <v>13</v>
      </c>
      <c r="U4" t="s">
        <v>14</v>
      </c>
      <c r="V4" t="s">
        <v>3</v>
      </c>
      <c r="W4" t="s">
        <v>4</v>
      </c>
      <c r="X4" t="s">
        <v>5</v>
      </c>
      <c r="Y4" t="s">
        <v>6</v>
      </c>
      <c r="Z4" t="s">
        <v>7</v>
      </c>
      <c r="AA4" t="s">
        <v>8</v>
      </c>
      <c r="AB4" t="s">
        <v>9</v>
      </c>
      <c r="AC4" t="s">
        <v>10</v>
      </c>
      <c r="AD4" t="s">
        <v>11</v>
      </c>
    </row>
    <row r="5" spans="2:59" x14ac:dyDescent="0.25">
      <c r="B5">
        <v>1972</v>
      </c>
      <c r="C5">
        <v>0.78</v>
      </c>
      <c r="D5">
        <v>1.17</v>
      </c>
      <c r="E5">
        <v>1.29</v>
      </c>
      <c r="F5">
        <v>1.57</v>
      </c>
      <c r="G5">
        <v>1.32</v>
      </c>
      <c r="H5">
        <v>0.56999999999999995</v>
      </c>
      <c r="I5">
        <v>0.45</v>
      </c>
      <c r="J5">
        <v>0.45</v>
      </c>
      <c r="K5">
        <v>0.45</v>
      </c>
      <c r="L5">
        <v>0.45</v>
      </c>
      <c r="M5">
        <v>1.18</v>
      </c>
      <c r="N5">
        <v>6.37</v>
      </c>
      <c r="O5">
        <f t="shared" si="0"/>
        <v>1.3375000000000001</v>
      </c>
      <c r="R5" t="s">
        <v>55</v>
      </c>
      <c r="S5">
        <f>S3</f>
        <v>0.78499999999999992</v>
      </c>
      <c r="T5">
        <f>S5+T3</f>
        <v>3.3849999999999998</v>
      </c>
      <c r="U5">
        <f t="shared" ref="U5:AD5" si="1">T5+U3</f>
        <v>5.3599999999999994</v>
      </c>
      <c r="V5">
        <f t="shared" si="1"/>
        <v>9.07</v>
      </c>
      <c r="W5">
        <f t="shared" si="1"/>
        <v>11.965</v>
      </c>
      <c r="X5">
        <f t="shared" si="1"/>
        <v>13.914999999999999</v>
      </c>
      <c r="Y5">
        <f t="shared" si="1"/>
        <v>15.52</v>
      </c>
      <c r="Z5">
        <f t="shared" si="1"/>
        <v>16.53</v>
      </c>
      <c r="AA5">
        <f t="shared" si="1"/>
        <v>17.115000000000002</v>
      </c>
      <c r="AB5">
        <f t="shared" si="1"/>
        <v>17.585000000000001</v>
      </c>
      <c r="AC5">
        <f t="shared" si="1"/>
        <v>18.035</v>
      </c>
      <c r="AD5">
        <f t="shared" si="1"/>
        <v>18.484999999999999</v>
      </c>
    </row>
    <row r="6" spans="2:59" x14ac:dyDescent="0.25">
      <c r="B6">
        <v>1973</v>
      </c>
      <c r="C6">
        <v>4.8600000000000003</v>
      </c>
      <c r="D6">
        <v>2.2799999999999998</v>
      </c>
      <c r="E6">
        <v>5.64</v>
      </c>
      <c r="F6">
        <v>4.3</v>
      </c>
      <c r="G6">
        <v>2.21</v>
      </c>
      <c r="H6">
        <v>1.43</v>
      </c>
      <c r="I6">
        <v>0.94</v>
      </c>
      <c r="J6">
        <v>0.6</v>
      </c>
      <c r="K6">
        <v>0.45</v>
      </c>
      <c r="L6">
        <v>1.02</v>
      </c>
      <c r="M6">
        <v>1.54</v>
      </c>
      <c r="N6">
        <v>1.25</v>
      </c>
      <c r="O6">
        <f t="shared" si="0"/>
        <v>2.2100000000000004</v>
      </c>
      <c r="R6" t="s">
        <v>18</v>
      </c>
      <c r="S6" s="37">
        <f>S5/$AD$5</f>
        <v>4.2466865025696507E-2</v>
      </c>
      <c r="T6" s="38">
        <f t="shared" ref="T6:AD6" si="2">T5/$AD$5</f>
        <v>0.18312144982418177</v>
      </c>
      <c r="U6" s="38">
        <f t="shared" si="2"/>
        <v>0.28996483635380038</v>
      </c>
      <c r="V6" s="38">
        <f t="shared" si="2"/>
        <v>0.49066810927779281</v>
      </c>
      <c r="W6" s="38">
        <f t="shared" si="2"/>
        <v>0.64728157965918309</v>
      </c>
      <c r="X6" s="38">
        <f t="shared" si="2"/>
        <v>0.75277251825804703</v>
      </c>
      <c r="Y6" s="38">
        <f t="shared" si="2"/>
        <v>0.83959967541249658</v>
      </c>
      <c r="Z6" s="38">
        <f t="shared" si="2"/>
        <v>0.89423857181498523</v>
      </c>
      <c r="AA6" s="39">
        <f t="shared" si="2"/>
        <v>0.92588585339464446</v>
      </c>
      <c r="AB6" s="37">
        <f t="shared" si="2"/>
        <v>0.95131187449283205</v>
      </c>
      <c r="AC6" s="37">
        <f t="shared" si="2"/>
        <v>0.97565593724641608</v>
      </c>
      <c r="AD6" s="37">
        <f t="shared" si="2"/>
        <v>1</v>
      </c>
    </row>
    <row r="7" spans="2:59" x14ac:dyDescent="0.25">
      <c r="B7">
        <v>1974</v>
      </c>
      <c r="C7">
        <v>2.4700000000000002</v>
      </c>
      <c r="D7">
        <v>2.2799999999999998</v>
      </c>
      <c r="E7">
        <v>8.5299999999999994</v>
      </c>
      <c r="F7">
        <v>6.33</v>
      </c>
      <c r="G7">
        <v>3.27</v>
      </c>
      <c r="H7">
        <v>2.09</v>
      </c>
      <c r="I7">
        <v>1.34</v>
      </c>
      <c r="J7">
        <v>0.84</v>
      </c>
      <c r="K7">
        <v>0.53</v>
      </c>
      <c r="L7">
        <v>0.56000000000000005</v>
      </c>
      <c r="M7">
        <v>3.87</v>
      </c>
      <c r="N7">
        <v>4.2</v>
      </c>
      <c r="O7">
        <f t="shared" si="0"/>
        <v>3.0258333333333334</v>
      </c>
    </row>
    <row r="8" spans="2:59" x14ac:dyDescent="0.25">
      <c r="B8">
        <v>1975</v>
      </c>
      <c r="C8">
        <v>6</v>
      </c>
      <c r="D8">
        <v>4.25</v>
      </c>
      <c r="E8">
        <v>2.09</v>
      </c>
      <c r="F8">
        <v>3.62</v>
      </c>
      <c r="G8">
        <v>2.8</v>
      </c>
      <c r="H8">
        <v>1.25</v>
      </c>
      <c r="I8">
        <v>0.91</v>
      </c>
      <c r="J8">
        <v>0.71</v>
      </c>
      <c r="K8">
        <v>0.45</v>
      </c>
      <c r="L8">
        <v>1.04</v>
      </c>
      <c r="M8">
        <v>1.74</v>
      </c>
      <c r="N8">
        <v>1.49</v>
      </c>
      <c r="O8">
        <f t="shared" si="0"/>
        <v>2.1958333333333333</v>
      </c>
    </row>
    <row r="9" spans="2:59" x14ac:dyDescent="0.25">
      <c r="B9">
        <v>1976</v>
      </c>
      <c r="C9">
        <v>0.75</v>
      </c>
      <c r="D9">
        <v>1.55</v>
      </c>
      <c r="E9">
        <v>1.3</v>
      </c>
      <c r="F9">
        <v>0.52</v>
      </c>
      <c r="G9">
        <v>0.45</v>
      </c>
      <c r="H9">
        <v>0.45</v>
      </c>
      <c r="I9">
        <v>0.45</v>
      </c>
      <c r="J9">
        <v>0.45</v>
      </c>
      <c r="K9">
        <v>0.45</v>
      </c>
      <c r="L9">
        <v>1.25</v>
      </c>
      <c r="M9">
        <v>7.83</v>
      </c>
      <c r="N9">
        <v>5.95</v>
      </c>
      <c r="O9">
        <f t="shared" si="0"/>
        <v>1.7833333333333332</v>
      </c>
    </row>
    <row r="10" spans="2:59" x14ac:dyDescent="0.25">
      <c r="B10">
        <v>1977</v>
      </c>
      <c r="C10">
        <v>4.28</v>
      </c>
      <c r="D10">
        <v>3.07</v>
      </c>
      <c r="E10">
        <v>1.95</v>
      </c>
      <c r="F10">
        <v>2.54</v>
      </c>
      <c r="G10">
        <v>1.96</v>
      </c>
      <c r="H10">
        <v>0.85</v>
      </c>
      <c r="I10">
        <v>0.53</v>
      </c>
      <c r="J10">
        <v>0.45</v>
      </c>
      <c r="K10">
        <v>0.88</v>
      </c>
      <c r="L10">
        <v>0.91</v>
      </c>
      <c r="M10">
        <v>1.1499999999999999</v>
      </c>
      <c r="N10">
        <v>2.77</v>
      </c>
      <c r="O10">
        <f t="shared" si="0"/>
        <v>1.7783333333333331</v>
      </c>
    </row>
    <row r="11" spans="2:59" x14ac:dyDescent="0.25">
      <c r="B11">
        <v>1978</v>
      </c>
      <c r="C11">
        <v>2.84</v>
      </c>
      <c r="D11">
        <v>7.29</v>
      </c>
      <c r="E11">
        <v>5.58</v>
      </c>
      <c r="F11">
        <v>4.3899999999999997</v>
      </c>
      <c r="G11">
        <v>3.33</v>
      </c>
      <c r="H11">
        <v>1.92</v>
      </c>
      <c r="I11">
        <v>1.1299999999999999</v>
      </c>
      <c r="J11">
        <v>0.68</v>
      </c>
      <c r="K11">
        <v>0.45</v>
      </c>
      <c r="L11">
        <v>0.7</v>
      </c>
      <c r="M11">
        <v>0.93</v>
      </c>
      <c r="N11">
        <v>2.93</v>
      </c>
      <c r="O11">
        <f t="shared" si="0"/>
        <v>2.6808333333333336</v>
      </c>
    </row>
    <row r="12" spans="2:59" x14ac:dyDescent="0.25">
      <c r="B12">
        <v>1979</v>
      </c>
      <c r="C12">
        <v>9.9499999999999993</v>
      </c>
      <c r="D12">
        <v>18.2</v>
      </c>
      <c r="E12">
        <v>14.66</v>
      </c>
      <c r="F12">
        <v>6.85</v>
      </c>
      <c r="G12">
        <v>3.7</v>
      </c>
      <c r="H12">
        <v>2.33</v>
      </c>
      <c r="I12">
        <v>1.43</v>
      </c>
      <c r="J12">
        <v>0.94</v>
      </c>
      <c r="K12">
        <v>0.63</v>
      </c>
      <c r="L12">
        <v>0.47</v>
      </c>
      <c r="M12">
        <v>2.02</v>
      </c>
      <c r="N12">
        <v>2.62</v>
      </c>
      <c r="O12">
        <f t="shared" si="0"/>
        <v>5.3166666666666673</v>
      </c>
    </row>
    <row r="13" spans="2:59" x14ac:dyDescent="0.25">
      <c r="B13">
        <v>1980</v>
      </c>
      <c r="C13">
        <v>5.17</v>
      </c>
      <c r="D13">
        <v>22.8</v>
      </c>
      <c r="E13">
        <v>16.54</v>
      </c>
      <c r="F13">
        <v>7.78</v>
      </c>
      <c r="G13">
        <v>4.57</v>
      </c>
      <c r="H13">
        <v>2.93</v>
      </c>
      <c r="I13">
        <v>1.92</v>
      </c>
      <c r="J13">
        <v>1.27</v>
      </c>
      <c r="K13">
        <v>0.87</v>
      </c>
      <c r="L13">
        <v>0.59</v>
      </c>
      <c r="M13">
        <v>0.94</v>
      </c>
      <c r="N13">
        <v>1.74</v>
      </c>
      <c r="O13">
        <f t="shared" si="0"/>
        <v>5.5933333333333328</v>
      </c>
    </row>
    <row r="14" spans="2:59" x14ac:dyDescent="0.25">
      <c r="B14">
        <v>1981</v>
      </c>
      <c r="C14">
        <v>1.64</v>
      </c>
      <c r="D14">
        <v>0.84</v>
      </c>
      <c r="E14">
        <v>17.920000000000002</v>
      </c>
      <c r="F14">
        <v>12.71</v>
      </c>
      <c r="G14">
        <v>7.52</v>
      </c>
      <c r="H14">
        <v>4.8499999999999996</v>
      </c>
      <c r="I14">
        <v>3.17</v>
      </c>
      <c r="J14">
        <v>2.1</v>
      </c>
      <c r="K14">
        <v>1.39</v>
      </c>
      <c r="L14">
        <v>1.0900000000000001</v>
      </c>
      <c r="M14">
        <v>1.1200000000000001</v>
      </c>
      <c r="N14">
        <v>0.95</v>
      </c>
      <c r="O14">
        <f t="shared" si="0"/>
        <v>4.6083333333333334</v>
      </c>
    </row>
    <row r="15" spans="2:59" x14ac:dyDescent="0.25">
      <c r="B15">
        <v>1982</v>
      </c>
      <c r="C15">
        <v>1.1499999999999999</v>
      </c>
      <c r="D15">
        <v>0.92</v>
      </c>
      <c r="E15">
        <v>1.1000000000000001</v>
      </c>
      <c r="F15">
        <v>1.34</v>
      </c>
      <c r="G15">
        <v>0.81</v>
      </c>
      <c r="H15">
        <v>0.45</v>
      </c>
      <c r="I15">
        <v>0.45</v>
      </c>
      <c r="J15">
        <v>0.45</v>
      </c>
      <c r="K15">
        <v>0.45</v>
      </c>
      <c r="L15">
        <v>0.45</v>
      </c>
      <c r="M15">
        <v>0.45</v>
      </c>
      <c r="N15">
        <v>0.45</v>
      </c>
      <c r="O15">
        <f t="shared" si="0"/>
        <v>0.70583333333333342</v>
      </c>
    </row>
    <row r="16" spans="2:59" x14ac:dyDescent="0.25">
      <c r="B16">
        <v>1983</v>
      </c>
      <c r="C16">
        <v>2.4500000000000002</v>
      </c>
      <c r="D16">
        <v>2.5099999999999998</v>
      </c>
      <c r="E16">
        <v>1.76</v>
      </c>
      <c r="F16">
        <v>1.43</v>
      </c>
      <c r="G16">
        <v>0.89</v>
      </c>
      <c r="H16">
        <v>0.45</v>
      </c>
      <c r="I16">
        <v>0.45</v>
      </c>
      <c r="J16">
        <v>0.45</v>
      </c>
      <c r="K16">
        <v>0.45</v>
      </c>
      <c r="L16">
        <v>0.45</v>
      </c>
      <c r="M16">
        <v>2.0099999999999998</v>
      </c>
      <c r="N16">
        <v>1.72</v>
      </c>
      <c r="O16">
        <f t="shared" si="0"/>
        <v>1.2516666666666665</v>
      </c>
    </row>
    <row r="17" spans="2:15" x14ac:dyDescent="0.25">
      <c r="B17">
        <v>1984</v>
      </c>
      <c r="C17">
        <v>0.98</v>
      </c>
      <c r="D17">
        <v>0.74</v>
      </c>
      <c r="E17">
        <v>0.85</v>
      </c>
      <c r="F17">
        <v>1.4</v>
      </c>
      <c r="G17">
        <v>1.01</v>
      </c>
      <c r="H17">
        <v>0.45</v>
      </c>
      <c r="I17">
        <v>0.45</v>
      </c>
      <c r="J17">
        <v>0.45</v>
      </c>
      <c r="K17">
        <v>0.45</v>
      </c>
      <c r="L17">
        <v>0.45</v>
      </c>
      <c r="M17">
        <v>0.71</v>
      </c>
      <c r="N17">
        <v>0.69</v>
      </c>
      <c r="O17">
        <f t="shared" si="0"/>
        <v>0.71916666666666673</v>
      </c>
    </row>
    <row r="18" spans="2:15" x14ac:dyDescent="0.25">
      <c r="B18">
        <v>1985</v>
      </c>
      <c r="C18">
        <v>8.3699999999999992</v>
      </c>
      <c r="D18">
        <v>7.55</v>
      </c>
      <c r="E18">
        <v>5.51</v>
      </c>
      <c r="F18">
        <v>3.46</v>
      </c>
      <c r="G18">
        <v>2.13</v>
      </c>
      <c r="H18">
        <v>1.53</v>
      </c>
      <c r="I18">
        <v>0.94</v>
      </c>
      <c r="J18">
        <v>0.51</v>
      </c>
      <c r="K18">
        <v>0.45</v>
      </c>
      <c r="L18">
        <v>1.33</v>
      </c>
      <c r="M18">
        <v>1.47</v>
      </c>
      <c r="N18">
        <v>6.48</v>
      </c>
      <c r="O18">
        <f t="shared" si="0"/>
        <v>3.3108333333333335</v>
      </c>
    </row>
    <row r="19" spans="2:15" x14ac:dyDescent="0.25">
      <c r="B19">
        <v>1986</v>
      </c>
      <c r="C19">
        <v>4.91</v>
      </c>
      <c r="D19">
        <v>3.1</v>
      </c>
      <c r="E19">
        <v>2.2799999999999998</v>
      </c>
      <c r="F19">
        <v>1.78</v>
      </c>
      <c r="G19">
        <v>1.25</v>
      </c>
      <c r="H19">
        <v>0.57999999999999996</v>
      </c>
      <c r="I19">
        <v>0.45</v>
      </c>
      <c r="J19">
        <v>0.45</v>
      </c>
      <c r="K19">
        <v>0.45</v>
      </c>
      <c r="L19">
        <v>0.45</v>
      </c>
      <c r="M19">
        <v>0.45</v>
      </c>
      <c r="N19">
        <v>1.06</v>
      </c>
      <c r="O19">
        <f t="shared" si="0"/>
        <v>1.4341666666666661</v>
      </c>
    </row>
    <row r="20" spans="2:15" x14ac:dyDescent="0.25">
      <c r="B20">
        <v>1987</v>
      </c>
      <c r="C20">
        <v>0.9</v>
      </c>
      <c r="D20">
        <v>0.45</v>
      </c>
      <c r="E20">
        <v>2.82</v>
      </c>
      <c r="F20">
        <v>2.3199999999999998</v>
      </c>
      <c r="G20">
        <v>1.19</v>
      </c>
      <c r="H20">
        <v>0.78</v>
      </c>
      <c r="I20">
        <v>0.45</v>
      </c>
      <c r="J20">
        <v>0.45</v>
      </c>
      <c r="K20">
        <v>0.45</v>
      </c>
      <c r="L20">
        <v>0.45</v>
      </c>
      <c r="M20">
        <v>0.57999999999999996</v>
      </c>
      <c r="N20">
        <v>1.86</v>
      </c>
      <c r="O20">
        <f t="shared" si="0"/>
        <v>1.0583333333333329</v>
      </c>
    </row>
    <row r="21" spans="2:15" x14ac:dyDescent="0.25">
      <c r="B21">
        <v>1988</v>
      </c>
      <c r="C21">
        <v>1.81</v>
      </c>
      <c r="D21">
        <v>1.01</v>
      </c>
      <c r="E21">
        <v>4.49</v>
      </c>
      <c r="F21">
        <v>3.48</v>
      </c>
      <c r="G21">
        <v>1.68</v>
      </c>
      <c r="H21">
        <v>1.07</v>
      </c>
      <c r="I21">
        <v>0.71</v>
      </c>
      <c r="J21">
        <v>0.47</v>
      </c>
      <c r="K21">
        <v>0.45</v>
      </c>
      <c r="L21">
        <v>0.45</v>
      </c>
      <c r="M21">
        <v>0.5</v>
      </c>
      <c r="N21">
        <v>1.85</v>
      </c>
      <c r="O21">
        <f t="shared" si="0"/>
        <v>1.4974999999999998</v>
      </c>
    </row>
    <row r="22" spans="2:15" x14ac:dyDescent="0.25">
      <c r="B22">
        <v>1989</v>
      </c>
      <c r="C22">
        <v>1.5</v>
      </c>
      <c r="D22">
        <v>0.67</v>
      </c>
      <c r="E22">
        <v>0.67</v>
      </c>
      <c r="F22">
        <v>0.49</v>
      </c>
      <c r="G22">
        <v>0.45</v>
      </c>
      <c r="H22">
        <v>0.45</v>
      </c>
      <c r="I22">
        <v>0.45</v>
      </c>
      <c r="J22">
        <v>0.45</v>
      </c>
      <c r="K22">
        <v>0.45</v>
      </c>
      <c r="L22">
        <v>0.45</v>
      </c>
      <c r="M22">
        <v>1.25</v>
      </c>
      <c r="N22">
        <v>23.93</v>
      </c>
      <c r="O22">
        <f t="shared" si="0"/>
        <v>2.6008333333333336</v>
      </c>
    </row>
    <row r="23" spans="2:15" x14ac:dyDescent="0.25">
      <c r="B23">
        <v>1990</v>
      </c>
      <c r="C23">
        <v>17.21</v>
      </c>
      <c r="D23">
        <v>10.029999999999999</v>
      </c>
      <c r="E23">
        <v>6.45</v>
      </c>
      <c r="F23">
        <v>3.88</v>
      </c>
      <c r="G23">
        <v>2.5099999999999998</v>
      </c>
      <c r="H23">
        <v>1.64</v>
      </c>
      <c r="I23">
        <v>1.08</v>
      </c>
      <c r="J23">
        <v>0.73</v>
      </c>
      <c r="K23">
        <v>0.49</v>
      </c>
      <c r="L23">
        <v>0.54</v>
      </c>
      <c r="M23">
        <v>1.38</v>
      </c>
      <c r="N23">
        <v>1.45</v>
      </c>
      <c r="O23">
        <f t="shared" si="0"/>
        <v>3.9491666666666672</v>
      </c>
    </row>
    <row r="24" spans="2:15" x14ac:dyDescent="0.25">
      <c r="B24">
        <v>1991</v>
      </c>
      <c r="C24">
        <v>1.24</v>
      </c>
      <c r="D24">
        <v>0.95</v>
      </c>
      <c r="E24">
        <v>0.66</v>
      </c>
      <c r="F24">
        <v>0.66</v>
      </c>
      <c r="G24">
        <v>0.45</v>
      </c>
      <c r="H24">
        <v>0.45</v>
      </c>
      <c r="I24">
        <v>0.45</v>
      </c>
      <c r="J24">
        <v>0.45</v>
      </c>
      <c r="K24">
        <v>0.45</v>
      </c>
      <c r="L24">
        <v>0.45</v>
      </c>
      <c r="M24">
        <v>0.53</v>
      </c>
      <c r="N24">
        <v>1.46</v>
      </c>
      <c r="O24">
        <f t="shared" si="0"/>
        <v>0.68333333333333346</v>
      </c>
    </row>
    <row r="25" spans="2:15" x14ac:dyDescent="0.25">
      <c r="B25">
        <v>1992</v>
      </c>
      <c r="C25">
        <v>29.08</v>
      </c>
      <c r="D25">
        <v>30.82</v>
      </c>
      <c r="E25">
        <v>20.79</v>
      </c>
      <c r="F25">
        <v>10.61</v>
      </c>
      <c r="G25">
        <v>6.46</v>
      </c>
      <c r="H25">
        <v>4.09</v>
      </c>
      <c r="I25">
        <v>2.66</v>
      </c>
      <c r="J25">
        <v>1.74</v>
      </c>
      <c r="K25">
        <v>1.1499999999999999</v>
      </c>
      <c r="L25">
        <v>0.98</v>
      </c>
      <c r="M25">
        <v>1.07</v>
      </c>
      <c r="N25">
        <v>2.4900000000000002</v>
      </c>
      <c r="O25">
        <f t="shared" si="0"/>
        <v>9.3283333333333314</v>
      </c>
    </row>
    <row r="26" spans="2:15" x14ac:dyDescent="0.25">
      <c r="B26">
        <v>1993</v>
      </c>
      <c r="C26">
        <v>2.21</v>
      </c>
      <c r="D26">
        <v>1.36</v>
      </c>
      <c r="E26">
        <v>0.86</v>
      </c>
      <c r="F26">
        <v>0.6</v>
      </c>
      <c r="G26">
        <v>0.47</v>
      </c>
      <c r="H26">
        <v>0.45</v>
      </c>
      <c r="I26">
        <v>0.45</v>
      </c>
      <c r="J26">
        <v>0.45</v>
      </c>
      <c r="K26">
        <v>0.45</v>
      </c>
      <c r="L26">
        <v>0.45</v>
      </c>
      <c r="M26">
        <v>0.45</v>
      </c>
      <c r="N26">
        <v>0.45</v>
      </c>
      <c r="O26">
        <f t="shared" si="0"/>
        <v>0.72083333333333333</v>
      </c>
    </row>
    <row r="27" spans="2:15" x14ac:dyDescent="0.25">
      <c r="B27">
        <v>1994</v>
      </c>
      <c r="C27">
        <v>0.46</v>
      </c>
      <c r="D27">
        <v>0.74</v>
      </c>
      <c r="E27">
        <v>1.74</v>
      </c>
      <c r="F27">
        <v>1.32</v>
      </c>
      <c r="G27">
        <v>0.45</v>
      </c>
      <c r="H27">
        <v>0.45</v>
      </c>
      <c r="I27">
        <v>0.45</v>
      </c>
      <c r="J27">
        <v>0.45</v>
      </c>
      <c r="K27">
        <v>0.45</v>
      </c>
      <c r="L27">
        <v>0.45</v>
      </c>
      <c r="M27">
        <v>0.45</v>
      </c>
      <c r="N27">
        <v>0.53</v>
      </c>
      <c r="O27" s="75">
        <f t="shared" si="0"/>
        <v>0.66166666666666674</v>
      </c>
    </row>
    <row r="28" spans="2:15" x14ac:dyDescent="0.25">
      <c r="B28">
        <v>1995</v>
      </c>
      <c r="C28">
        <v>0.72</v>
      </c>
      <c r="D28">
        <v>1.03</v>
      </c>
      <c r="E28">
        <v>2.1</v>
      </c>
      <c r="F28">
        <v>1.58</v>
      </c>
      <c r="G28">
        <v>0.7</v>
      </c>
      <c r="H28">
        <v>0.46</v>
      </c>
      <c r="I28">
        <v>0.45</v>
      </c>
      <c r="J28">
        <v>0.45</v>
      </c>
      <c r="K28">
        <v>0.45</v>
      </c>
      <c r="L28">
        <v>0.45</v>
      </c>
      <c r="M28">
        <v>1.0900000000000001</v>
      </c>
      <c r="N28">
        <v>2.91</v>
      </c>
      <c r="O28">
        <f t="shared" si="0"/>
        <v>1.0325</v>
      </c>
    </row>
    <row r="29" spans="2:15" x14ac:dyDescent="0.25">
      <c r="B29">
        <v>1996</v>
      </c>
      <c r="C29">
        <v>2.16</v>
      </c>
      <c r="D29">
        <v>0.99</v>
      </c>
      <c r="E29">
        <v>1.89</v>
      </c>
      <c r="F29">
        <v>2.12</v>
      </c>
      <c r="G29">
        <v>1.24</v>
      </c>
      <c r="H29">
        <v>0.47</v>
      </c>
      <c r="I29">
        <v>0.45</v>
      </c>
      <c r="J29">
        <v>0.45</v>
      </c>
      <c r="K29">
        <v>0.45</v>
      </c>
      <c r="L29">
        <v>0.45</v>
      </c>
      <c r="M29">
        <v>3.38</v>
      </c>
      <c r="N29">
        <v>2.81</v>
      </c>
      <c r="O29">
        <f t="shared" si="0"/>
        <v>1.4049999999999996</v>
      </c>
    </row>
    <row r="30" spans="2:15" x14ac:dyDescent="0.25">
      <c r="B30">
        <v>1997</v>
      </c>
      <c r="C30">
        <v>2.6</v>
      </c>
      <c r="D30">
        <v>1.9</v>
      </c>
      <c r="E30">
        <v>16.940000000000001</v>
      </c>
      <c r="F30">
        <v>13.5</v>
      </c>
      <c r="G30">
        <v>8.8000000000000007</v>
      </c>
      <c r="H30">
        <v>5.1100000000000003</v>
      </c>
      <c r="I30">
        <v>3.15</v>
      </c>
      <c r="J30">
        <v>2.0299999999999998</v>
      </c>
      <c r="K30">
        <v>1.33</v>
      </c>
      <c r="L30">
        <v>1.19</v>
      </c>
      <c r="M30">
        <v>1.04</v>
      </c>
      <c r="N30">
        <v>0.86</v>
      </c>
      <c r="O30">
        <f t="shared" si="0"/>
        <v>4.8708333333333327</v>
      </c>
    </row>
    <row r="31" spans="2:15" x14ac:dyDescent="0.25">
      <c r="B31">
        <v>1998</v>
      </c>
      <c r="C31">
        <v>1.03</v>
      </c>
      <c r="D31">
        <v>1.19</v>
      </c>
      <c r="E31">
        <v>0.85</v>
      </c>
      <c r="F31">
        <v>0.45</v>
      </c>
      <c r="G31">
        <v>0.45</v>
      </c>
      <c r="H31">
        <v>0.45</v>
      </c>
      <c r="I31">
        <v>0.45</v>
      </c>
      <c r="J31">
        <v>0.45</v>
      </c>
      <c r="K31">
        <v>0.45</v>
      </c>
      <c r="L31">
        <v>0.45</v>
      </c>
      <c r="M31">
        <v>2.23</v>
      </c>
      <c r="N31">
        <v>2.77</v>
      </c>
      <c r="O31">
        <f t="shared" si="0"/>
        <v>0.93500000000000005</v>
      </c>
    </row>
    <row r="32" spans="2:15" x14ac:dyDescent="0.25">
      <c r="B32">
        <v>1999</v>
      </c>
      <c r="C32">
        <v>1.78</v>
      </c>
      <c r="D32">
        <v>1.1299999999999999</v>
      </c>
      <c r="E32">
        <v>1.7</v>
      </c>
      <c r="F32">
        <v>1.26</v>
      </c>
      <c r="G32">
        <v>0.54</v>
      </c>
      <c r="H32">
        <v>0.45</v>
      </c>
      <c r="I32">
        <v>1.08</v>
      </c>
      <c r="J32">
        <v>1.7</v>
      </c>
      <c r="K32">
        <v>1.07</v>
      </c>
      <c r="L32">
        <v>0.85</v>
      </c>
      <c r="M32">
        <v>3.13</v>
      </c>
      <c r="N32">
        <v>4.62</v>
      </c>
      <c r="O32">
        <f t="shared" si="0"/>
        <v>1.6091666666666669</v>
      </c>
    </row>
    <row r="33" spans="2:15" x14ac:dyDescent="0.25">
      <c r="B33">
        <v>2000</v>
      </c>
      <c r="C33">
        <v>3.33</v>
      </c>
      <c r="D33">
        <v>1.66</v>
      </c>
      <c r="E33">
        <v>1.59</v>
      </c>
      <c r="F33">
        <v>1.37</v>
      </c>
      <c r="G33">
        <v>0.76</v>
      </c>
      <c r="H33">
        <v>0.45</v>
      </c>
      <c r="I33">
        <v>0.45</v>
      </c>
      <c r="J33">
        <v>0.45</v>
      </c>
      <c r="K33">
        <v>0.45</v>
      </c>
      <c r="L33">
        <v>0.45</v>
      </c>
      <c r="M33">
        <v>2.33</v>
      </c>
      <c r="N33">
        <v>13.38</v>
      </c>
      <c r="O33">
        <f t="shared" si="0"/>
        <v>2.2224999999999997</v>
      </c>
    </row>
    <row r="34" spans="2:15" x14ac:dyDescent="0.25">
      <c r="B34">
        <v>2001</v>
      </c>
      <c r="C34">
        <v>9.9499999999999993</v>
      </c>
      <c r="D34">
        <v>4.8600000000000003</v>
      </c>
      <c r="E34">
        <v>3.92</v>
      </c>
      <c r="F34">
        <v>2.81</v>
      </c>
      <c r="G34">
        <v>1.54</v>
      </c>
      <c r="H34">
        <v>0.98</v>
      </c>
      <c r="I34">
        <v>0.63</v>
      </c>
      <c r="J34">
        <v>0.45</v>
      </c>
      <c r="K34">
        <v>0.45</v>
      </c>
      <c r="L34">
        <v>0.45</v>
      </c>
      <c r="M34">
        <v>0.45</v>
      </c>
      <c r="N34">
        <v>1.05</v>
      </c>
      <c r="O34">
        <f t="shared" si="0"/>
        <v>2.2949999999999995</v>
      </c>
    </row>
    <row r="35" spans="2:15" x14ac:dyDescent="0.25">
      <c r="B35">
        <v>2002</v>
      </c>
      <c r="C35">
        <v>13.77</v>
      </c>
      <c r="D35">
        <v>10.08</v>
      </c>
      <c r="E35">
        <v>5.33</v>
      </c>
      <c r="F35">
        <v>3.5</v>
      </c>
      <c r="G35">
        <v>2.44</v>
      </c>
      <c r="H35">
        <v>1.52</v>
      </c>
      <c r="I35">
        <v>0.94</v>
      </c>
      <c r="J35">
        <v>0.61</v>
      </c>
      <c r="K35">
        <v>0.48</v>
      </c>
      <c r="L35">
        <v>0.45</v>
      </c>
      <c r="M35">
        <v>0.62</v>
      </c>
      <c r="N35">
        <v>1.93</v>
      </c>
      <c r="O35">
        <f t="shared" si="0"/>
        <v>3.4724999999999997</v>
      </c>
    </row>
    <row r="36" spans="2:15" x14ac:dyDescent="0.25">
      <c r="B36">
        <v>2003</v>
      </c>
      <c r="C36">
        <v>3</v>
      </c>
      <c r="D36">
        <v>1.98</v>
      </c>
      <c r="E36">
        <v>1.72</v>
      </c>
      <c r="F36">
        <v>1.38</v>
      </c>
      <c r="G36">
        <v>0.74</v>
      </c>
      <c r="H36">
        <v>0.45</v>
      </c>
      <c r="I36">
        <v>0.45</v>
      </c>
      <c r="J36">
        <v>0.45</v>
      </c>
      <c r="K36">
        <v>0.45</v>
      </c>
      <c r="L36">
        <v>0.45</v>
      </c>
      <c r="M36">
        <v>0.45</v>
      </c>
      <c r="N36">
        <v>0.75</v>
      </c>
      <c r="O36">
        <f t="shared" si="0"/>
        <v>1.0224999999999997</v>
      </c>
    </row>
    <row r="37" spans="2:15" x14ac:dyDescent="0.25">
      <c r="B37">
        <v>2004</v>
      </c>
      <c r="C37">
        <v>24.06</v>
      </c>
      <c r="D37">
        <v>19.559999999999999</v>
      </c>
      <c r="E37">
        <v>13.43</v>
      </c>
      <c r="F37">
        <v>8.4600000000000009</v>
      </c>
      <c r="G37">
        <v>4.7</v>
      </c>
      <c r="H37">
        <v>2.94</v>
      </c>
      <c r="I37">
        <v>1.9</v>
      </c>
      <c r="J37">
        <v>1.25</v>
      </c>
      <c r="K37">
        <v>0.82</v>
      </c>
      <c r="L37">
        <v>0.67</v>
      </c>
      <c r="M37">
        <v>1.47</v>
      </c>
      <c r="N37">
        <v>1.23</v>
      </c>
      <c r="O37">
        <f t="shared" si="0"/>
        <v>6.7074999999999996</v>
      </c>
    </row>
    <row r="38" spans="2:15" x14ac:dyDescent="0.25">
      <c r="B38">
        <v>2005</v>
      </c>
      <c r="C38">
        <v>1.79</v>
      </c>
      <c r="D38">
        <v>4.99</v>
      </c>
      <c r="E38">
        <v>3.9</v>
      </c>
      <c r="F38">
        <v>1.89</v>
      </c>
      <c r="G38">
        <v>1.3</v>
      </c>
      <c r="H38">
        <v>0.75</v>
      </c>
      <c r="I38">
        <v>0.45</v>
      </c>
      <c r="J38">
        <v>0.45</v>
      </c>
      <c r="K38">
        <v>0.45</v>
      </c>
      <c r="L38">
        <v>0.45</v>
      </c>
      <c r="M38">
        <v>0.88</v>
      </c>
      <c r="N38">
        <v>1.97</v>
      </c>
      <c r="O38">
        <f t="shared" si="0"/>
        <v>1.605833333333333</v>
      </c>
    </row>
    <row r="39" spans="2:15" x14ac:dyDescent="0.25">
      <c r="B39">
        <v>2006</v>
      </c>
      <c r="C39">
        <v>1.42</v>
      </c>
      <c r="D39">
        <v>0.96</v>
      </c>
      <c r="E39">
        <v>2.12</v>
      </c>
      <c r="F39">
        <v>2.96</v>
      </c>
      <c r="G39">
        <v>1.95</v>
      </c>
      <c r="H39">
        <v>0.65</v>
      </c>
      <c r="I39">
        <v>0.45</v>
      </c>
      <c r="J39">
        <v>0.45</v>
      </c>
      <c r="K39">
        <v>0.45</v>
      </c>
      <c r="L39">
        <v>0.5</v>
      </c>
      <c r="M39">
        <v>0.84</v>
      </c>
      <c r="N39">
        <v>0.7</v>
      </c>
      <c r="O39">
        <f t="shared" si="0"/>
        <v>1.1208333333333331</v>
      </c>
    </row>
    <row r="40" spans="2:15" x14ac:dyDescent="0.25">
      <c r="B40">
        <v>2007</v>
      </c>
      <c r="C40">
        <v>0.45</v>
      </c>
      <c r="D40">
        <v>1.71</v>
      </c>
      <c r="E40">
        <v>1.43</v>
      </c>
      <c r="F40">
        <v>0.87</v>
      </c>
      <c r="G40">
        <v>0.65</v>
      </c>
      <c r="H40">
        <v>0.45</v>
      </c>
      <c r="I40">
        <v>0.45</v>
      </c>
      <c r="J40">
        <v>0.45</v>
      </c>
      <c r="K40">
        <v>0.45</v>
      </c>
      <c r="L40">
        <v>0.45</v>
      </c>
      <c r="M40">
        <v>0.54</v>
      </c>
      <c r="N40">
        <v>1.1499999999999999</v>
      </c>
      <c r="O40">
        <f t="shared" si="0"/>
        <v>0.75416666666666676</v>
      </c>
    </row>
    <row r="41" spans="2:15" x14ac:dyDescent="0.25">
      <c r="B41" s="5" t="s">
        <v>54</v>
      </c>
      <c r="C41" s="5">
        <f>MIN(C3:C40)</f>
        <v>0.45</v>
      </c>
      <c r="D41" s="5">
        <f t="shared" ref="D41:N41" si="3">MIN(D3:D40)</f>
        <v>0.45</v>
      </c>
      <c r="E41" s="5">
        <f t="shared" si="3"/>
        <v>0.66</v>
      </c>
      <c r="F41" s="5">
        <f t="shared" si="3"/>
        <v>0.45</v>
      </c>
      <c r="G41" s="5">
        <f t="shared" si="3"/>
        <v>0.45</v>
      </c>
      <c r="H41" s="5">
        <f t="shared" si="3"/>
        <v>0.45</v>
      </c>
      <c r="I41" s="5">
        <f t="shared" si="3"/>
        <v>0.45</v>
      </c>
      <c r="J41" s="5">
        <f t="shared" si="3"/>
        <v>0.45</v>
      </c>
      <c r="K41" s="5">
        <f t="shared" si="3"/>
        <v>0.45</v>
      </c>
      <c r="L41" s="5">
        <f t="shared" si="3"/>
        <v>0.45</v>
      </c>
      <c r="M41" s="5">
        <f t="shared" si="3"/>
        <v>0.45</v>
      </c>
      <c r="N41" s="5">
        <f t="shared" si="3"/>
        <v>0.45</v>
      </c>
      <c r="O41" s="75">
        <f>MIN(O3:O40)</f>
        <v>0.66166666666666674</v>
      </c>
    </row>
    <row r="42" spans="2:15" x14ac:dyDescent="0.25">
      <c r="B42" t="s">
        <v>79</v>
      </c>
      <c r="O42" s="76">
        <f>AVERAGE(C41:N41)</f>
        <v>0.46750000000000008</v>
      </c>
    </row>
    <row r="43" spans="2:15" x14ac:dyDescent="0.25">
      <c r="C43" t="s">
        <v>3</v>
      </c>
      <c r="D43" t="s">
        <v>4</v>
      </c>
      <c r="E43" t="s">
        <v>5</v>
      </c>
      <c r="F43" t="s">
        <v>6</v>
      </c>
      <c r="G43" t="s">
        <v>7</v>
      </c>
      <c r="H43" t="s">
        <v>8</v>
      </c>
      <c r="I43" t="s">
        <v>9</v>
      </c>
      <c r="J43" t="s">
        <v>10</v>
      </c>
      <c r="K43" t="s">
        <v>11</v>
      </c>
      <c r="L43" t="s">
        <v>12</v>
      </c>
      <c r="M43" t="s">
        <v>13</v>
      </c>
      <c r="N43" t="s">
        <v>14</v>
      </c>
    </row>
    <row r="44" spans="2:15" x14ac:dyDescent="0.25">
      <c r="B44" t="s">
        <v>17</v>
      </c>
      <c r="C44">
        <f>AVERAGE(C3:C4)</f>
        <v>3.71</v>
      </c>
      <c r="D44">
        <f t="shared" ref="D44:N44" si="4">AVERAGE(D3:D4)</f>
        <v>2.895</v>
      </c>
      <c r="E44">
        <f t="shared" si="4"/>
        <v>1.95</v>
      </c>
      <c r="F44">
        <f t="shared" si="4"/>
        <v>1.605</v>
      </c>
      <c r="G44">
        <f t="shared" si="4"/>
        <v>1.01</v>
      </c>
      <c r="H44">
        <f t="shared" si="4"/>
        <v>0.58499999999999996</v>
      </c>
      <c r="I44">
        <f t="shared" si="4"/>
        <v>0.47</v>
      </c>
      <c r="J44">
        <f t="shared" si="4"/>
        <v>0.45</v>
      </c>
      <c r="K44">
        <f t="shared" si="4"/>
        <v>0.45</v>
      </c>
      <c r="L44">
        <f t="shared" si="4"/>
        <v>0.78499999999999992</v>
      </c>
      <c r="M44">
        <f t="shared" si="4"/>
        <v>2.6</v>
      </c>
      <c r="N44">
        <f t="shared" si="4"/>
        <v>1.9750000000000001</v>
      </c>
    </row>
    <row r="45" spans="2:15" x14ac:dyDescent="0.25">
      <c r="C45" t="s">
        <v>3</v>
      </c>
      <c r="D45" t="s">
        <v>4</v>
      </c>
      <c r="E45" t="s">
        <v>5</v>
      </c>
      <c r="F45" t="s">
        <v>6</v>
      </c>
      <c r="G45" t="s">
        <v>7</v>
      </c>
      <c r="H45" t="s">
        <v>8</v>
      </c>
      <c r="I45" t="s">
        <v>9</v>
      </c>
      <c r="J45" t="s">
        <v>10</v>
      </c>
      <c r="K45" t="s">
        <v>11</v>
      </c>
      <c r="L45" t="s">
        <v>12</v>
      </c>
      <c r="M45" t="s">
        <v>13</v>
      </c>
      <c r="N45" t="s">
        <v>14</v>
      </c>
    </row>
    <row r="46" spans="2:15" x14ac:dyDescent="0.25">
      <c r="B46" t="s">
        <v>55</v>
      </c>
      <c r="C46">
        <f>C44</f>
        <v>3.71</v>
      </c>
      <c r="D46">
        <f>D44+C46</f>
        <v>6.6050000000000004</v>
      </c>
      <c r="E46">
        <f t="shared" ref="E46:N46" si="5">E44+D46</f>
        <v>8.5549999999999997</v>
      </c>
      <c r="F46">
        <f t="shared" si="5"/>
        <v>10.16</v>
      </c>
      <c r="G46">
        <f t="shared" si="5"/>
        <v>11.17</v>
      </c>
      <c r="H46">
        <f t="shared" si="5"/>
        <v>11.754999999999999</v>
      </c>
      <c r="I46">
        <f t="shared" si="5"/>
        <v>12.225</v>
      </c>
      <c r="J46">
        <f t="shared" si="5"/>
        <v>12.674999999999999</v>
      </c>
      <c r="K46">
        <f t="shared" si="5"/>
        <v>13.124999999999998</v>
      </c>
      <c r="L46">
        <f t="shared" si="5"/>
        <v>13.909999999999998</v>
      </c>
      <c r="M46">
        <f t="shared" si="5"/>
        <v>16.509999999999998</v>
      </c>
      <c r="N46">
        <f t="shared" si="5"/>
        <v>18.484999999999999</v>
      </c>
    </row>
    <row r="47" spans="2:15" x14ac:dyDescent="0.25">
      <c r="B47" t="s">
        <v>18</v>
      </c>
      <c r="C47" s="18">
        <f>C46/$N$46</f>
        <v>0.20070327292399243</v>
      </c>
      <c r="D47" s="18">
        <f t="shared" ref="D47:N47" si="6">D46/$N$46</f>
        <v>0.35731674330538277</v>
      </c>
      <c r="E47" s="18">
        <f t="shared" si="6"/>
        <v>0.4628076819042467</v>
      </c>
      <c r="F47" s="18">
        <f t="shared" si="6"/>
        <v>0.54963483905869626</v>
      </c>
      <c r="G47" s="18">
        <f t="shared" si="6"/>
        <v>0.60427373546118479</v>
      </c>
      <c r="H47" s="18">
        <f t="shared" si="6"/>
        <v>0.63592101704084392</v>
      </c>
      <c r="I47" s="18">
        <f t="shared" si="6"/>
        <v>0.66134703813903162</v>
      </c>
      <c r="J47" s="18">
        <f t="shared" si="6"/>
        <v>0.68569110089261565</v>
      </c>
      <c r="K47" s="18">
        <f t="shared" si="6"/>
        <v>0.71003516364619956</v>
      </c>
      <c r="L47" s="18">
        <f t="shared" si="6"/>
        <v>0.75250202867189608</v>
      </c>
      <c r="M47" s="18">
        <f t="shared" si="6"/>
        <v>0.89315661347038133</v>
      </c>
      <c r="N47" s="18">
        <f t="shared" si="6"/>
        <v>1</v>
      </c>
    </row>
  </sheetData>
  <pageMargins left="0.511811024" right="0.511811024" top="0.78740157499999996" bottom="0.78740157499999996" header="0.31496062000000002" footer="0.31496062000000002"/>
  <ignoredErrors>
    <ignoredError sqref="C44:N44" formulaRange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workbookViewId="0">
      <pane xSplit="1" ySplit="4" topLeftCell="B5" activePane="bottomRight" state="frozen"/>
      <selection activeCell="S35" sqref="S35"/>
      <selection pane="topRight" activeCell="S35" sqref="S35"/>
      <selection pane="bottomLeft" activeCell="S35" sqref="S35"/>
      <selection pane="bottomRight" activeCell="S35" sqref="S35"/>
    </sheetView>
  </sheetViews>
  <sheetFormatPr defaultRowHeight="15" x14ac:dyDescent="0.25"/>
  <cols>
    <col min="1" max="1" width="38.140625" customWidth="1"/>
    <col min="3" max="3" width="14.28515625" bestFit="1" customWidth="1"/>
    <col min="4" max="4" width="9.28515625" bestFit="1" customWidth="1"/>
    <col min="5" max="5" width="14.28515625" bestFit="1" customWidth="1"/>
    <col min="6" max="6" width="9.28515625" bestFit="1" customWidth="1"/>
    <col min="7" max="7" width="11.140625" customWidth="1"/>
    <col min="9" max="9" width="11" customWidth="1"/>
    <col min="10" max="10" width="12.42578125" customWidth="1"/>
    <col min="14" max="14" width="8.42578125" customWidth="1"/>
  </cols>
  <sheetData>
    <row r="1" spans="1:20" x14ac:dyDescent="0.25">
      <c r="O1" s="126" t="s">
        <v>104</v>
      </c>
      <c r="P1" s="126"/>
      <c r="Q1" s="122" t="s">
        <v>105</v>
      </c>
      <c r="R1" s="122"/>
      <c r="S1" s="123" t="s">
        <v>106</v>
      </c>
      <c r="T1" s="123"/>
    </row>
    <row r="2" spans="1:20" x14ac:dyDescent="0.25">
      <c r="O2" s="124" t="s">
        <v>71</v>
      </c>
      <c r="P2" s="124"/>
      <c r="Q2" s="124" t="s">
        <v>71</v>
      </c>
      <c r="R2" s="124"/>
      <c r="S2" s="124" t="s">
        <v>71</v>
      </c>
      <c r="T2" s="124"/>
    </row>
    <row r="3" spans="1:20" ht="15" customHeight="1" x14ac:dyDescent="0.25">
      <c r="O3" t="s">
        <v>37</v>
      </c>
      <c r="P3" t="s">
        <v>38</v>
      </c>
      <c r="Q3" t="s">
        <v>37</v>
      </c>
      <c r="R3" t="s">
        <v>38</v>
      </c>
      <c r="S3" t="s">
        <v>37</v>
      </c>
      <c r="T3" t="s">
        <v>38</v>
      </c>
    </row>
    <row r="4" spans="1:20" x14ac:dyDescent="0.25">
      <c r="A4" t="s">
        <v>61</v>
      </c>
      <c r="B4" s="17" t="s">
        <v>13</v>
      </c>
      <c r="C4" s="17" t="s">
        <v>14</v>
      </c>
      <c r="D4" s="17" t="s">
        <v>3</v>
      </c>
      <c r="E4" s="17" t="s">
        <v>4</v>
      </c>
      <c r="F4" s="17" t="s">
        <v>5</v>
      </c>
      <c r="G4" s="17" t="s">
        <v>6</v>
      </c>
      <c r="H4" s="17" t="s">
        <v>7</v>
      </c>
      <c r="I4" s="17" t="s">
        <v>8</v>
      </c>
      <c r="J4" s="17" t="s">
        <v>9</v>
      </c>
      <c r="K4" s="17" t="s">
        <v>10</v>
      </c>
      <c r="L4" s="17" t="s">
        <v>11</v>
      </c>
      <c r="M4" s="17" t="s">
        <v>12</v>
      </c>
      <c r="N4" s="45" t="s">
        <v>17</v>
      </c>
      <c r="O4" s="6">
        <f>'Dados gerais'!C2</f>
        <v>532</v>
      </c>
      <c r="P4" s="37">
        <f>'Dados gerais'!D4</f>
        <v>0.12148034986820035</v>
      </c>
      <c r="Q4" s="6">
        <f>O4</f>
        <v>532</v>
      </c>
      <c r="R4" s="37">
        <f>P4</f>
        <v>0.12148034986820035</v>
      </c>
      <c r="S4" s="6">
        <f>Q4</f>
        <v>532</v>
      </c>
      <c r="T4" s="37">
        <f>R4</f>
        <v>0.12148034986820035</v>
      </c>
    </row>
    <row r="5" spans="1:20" s="10" customFormat="1" x14ac:dyDescent="0.25">
      <c r="A5" s="60" t="s">
        <v>107</v>
      </c>
      <c r="B5" s="63">
        <v>0.25</v>
      </c>
      <c r="C5" s="63">
        <v>0.25</v>
      </c>
      <c r="D5" s="63">
        <v>0.25</v>
      </c>
      <c r="E5" s="63">
        <v>0.25</v>
      </c>
      <c r="F5" s="63">
        <v>0.25</v>
      </c>
      <c r="G5" s="63">
        <v>0.25</v>
      </c>
      <c r="H5" s="63">
        <v>0.25</v>
      </c>
      <c r="I5" s="63">
        <v>0.25</v>
      </c>
      <c r="J5" s="63">
        <v>0.25</v>
      </c>
      <c r="K5" s="63">
        <v>0.25</v>
      </c>
      <c r="L5" s="63">
        <v>0.25</v>
      </c>
      <c r="M5" s="63">
        <v>0.25</v>
      </c>
      <c r="N5" s="64">
        <v>0.5</v>
      </c>
      <c r="O5" s="120">
        <v>0.25</v>
      </c>
      <c r="P5" s="121"/>
      <c r="Q5" s="120">
        <v>0.5</v>
      </c>
      <c r="R5" s="121"/>
      <c r="S5" s="120">
        <v>1</v>
      </c>
      <c r="T5" s="121"/>
    </row>
    <row r="6" spans="1:20" s="10" customFormat="1" x14ac:dyDescent="0.25">
      <c r="A6" s="60" t="s">
        <v>108</v>
      </c>
      <c r="B6" s="63">
        <v>0.1</v>
      </c>
      <c r="C6" s="63">
        <v>0.1</v>
      </c>
      <c r="D6" s="63">
        <v>0.1</v>
      </c>
      <c r="E6" s="63">
        <v>0.1</v>
      </c>
      <c r="F6" s="63">
        <v>0.1</v>
      </c>
      <c r="G6" s="63">
        <v>0.1</v>
      </c>
      <c r="H6" s="63">
        <v>0.1</v>
      </c>
      <c r="I6" s="63">
        <v>0.1</v>
      </c>
      <c r="J6" s="63">
        <v>0.1</v>
      </c>
      <c r="K6" s="63">
        <v>0.1</v>
      </c>
      <c r="L6" s="63">
        <v>0.1</v>
      </c>
      <c r="M6" s="63">
        <v>0.1</v>
      </c>
      <c r="N6" s="64">
        <v>0.25</v>
      </c>
      <c r="O6" s="120">
        <v>0.5</v>
      </c>
      <c r="P6" s="121"/>
      <c r="Q6" s="120">
        <v>0.75</v>
      </c>
      <c r="R6" s="121"/>
      <c r="S6" s="120">
        <v>1</v>
      </c>
      <c r="T6" s="121"/>
    </row>
    <row r="7" spans="1:20" s="10" customFormat="1" x14ac:dyDescent="0.25">
      <c r="A7" s="60" t="s">
        <v>109</v>
      </c>
      <c r="B7" s="63">
        <v>3.0000000000000001E-3</v>
      </c>
      <c r="C7" s="63">
        <v>3.0000000000000001E-3</v>
      </c>
      <c r="D7" s="63">
        <v>3.0000000000000001E-3</v>
      </c>
      <c r="E7" s="63">
        <v>3.0000000000000001E-3</v>
      </c>
      <c r="F7" s="63">
        <v>3.0000000000000001E-3</v>
      </c>
      <c r="G7" s="63">
        <v>3.0000000000000001E-3</v>
      </c>
      <c r="H7" s="63">
        <v>3.0000000000000001E-3</v>
      </c>
      <c r="I7" s="63">
        <v>3.0000000000000001E-3</v>
      </c>
      <c r="J7" s="63">
        <v>3.0000000000000001E-3</v>
      </c>
      <c r="K7" s="63">
        <v>3.0000000000000001E-3</v>
      </c>
      <c r="L7" s="63">
        <v>3.0000000000000001E-3</v>
      </c>
      <c r="M7" s="63">
        <v>3.0000000000000001E-3</v>
      </c>
      <c r="N7" s="64">
        <f t="shared" ref="N7:N13" si="0">AVERAGE(B7:M7)</f>
        <v>2.9999999999999996E-3</v>
      </c>
      <c r="O7" s="120">
        <v>1</v>
      </c>
      <c r="P7" s="121"/>
      <c r="Q7" s="120">
        <v>1</v>
      </c>
      <c r="R7" s="121"/>
      <c r="S7" s="120">
        <v>1</v>
      </c>
      <c r="T7" s="121"/>
    </row>
    <row r="8" spans="1:20" s="10" customFormat="1" x14ac:dyDescent="0.25">
      <c r="A8" s="60" t="s">
        <v>110</v>
      </c>
      <c r="B8" s="63">
        <v>0.25720450731239514</v>
      </c>
      <c r="C8" s="63">
        <v>0.28050827139774637</v>
      </c>
      <c r="D8" s="63">
        <v>0.3038120354830976</v>
      </c>
      <c r="E8" s="63">
        <v>0.28050827139774637</v>
      </c>
      <c r="F8" s="63">
        <v>0.28050827139774637</v>
      </c>
      <c r="G8" s="63">
        <v>0.3038120354830976</v>
      </c>
      <c r="H8" s="63">
        <v>0.3038120354830976</v>
      </c>
      <c r="I8" s="63">
        <v>0.25720450731239514</v>
      </c>
      <c r="J8" s="63">
        <v>0.28050827139774637</v>
      </c>
      <c r="K8" s="63">
        <v>0.32711579956844883</v>
      </c>
      <c r="L8" s="63">
        <v>0.3508511148405658</v>
      </c>
      <c r="M8" s="63">
        <v>0.37415487892591709</v>
      </c>
      <c r="N8" s="64">
        <v>1.3</v>
      </c>
      <c r="O8" s="120">
        <v>0.25</v>
      </c>
      <c r="P8" s="121"/>
      <c r="Q8" s="120">
        <v>0.5</v>
      </c>
      <c r="R8" s="121"/>
      <c r="S8" s="120">
        <v>1</v>
      </c>
      <c r="T8" s="121"/>
    </row>
    <row r="9" spans="1:20" s="10" customFormat="1" x14ac:dyDescent="0.25">
      <c r="A9" s="10" t="s">
        <v>39</v>
      </c>
      <c r="B9" s="48">
        <f t="shared" ref="B9:M9" si="1">SUM(B5:B8)</f>
        <v>0.61020450731239517</v>
      </c>
      <c r="C9" s="48">
        <f t="shared" si="1"/>
        <v>0.63350827139774635</v>
      </c>
      <c r="D9" s="48">
        <f t="shared" si="1"/>
        <v>0.65681203548309752</v>
      </c>
      <c r="E9" s="48">
        <f t="shared" si="1"/>
        <v>0.63350827139774635</v>
      </c>
      <c r="F9" s="48">
        <f t="shared" si="1"/>
        <v>0.63350827139774635</v>
      </c>
      <c r="G9" s="48">
        <f t="shared" si="1"/>
        <v>0.65681203548309752</v>
      </c>
      <c r="H9" s="48">
        <f t="shared" si="1"/>
        <v>0.65681203548309752</v>
      </c>
      <c r="I9" s="48">
        <f t="shared" si="1"/>
        <v>0.61020450731239517</v>
      </c>
      <c r="J9" s="48">
        <f t="shared" si="1"/>
        <v>0.63350827139774635</v>
      </c>
      <c r="K9" s="48">
        <f t="shared" si="1"/>
        <v>0.68011579956844881</v>
      </c>
      <c r="L9" s="48">
        <f t="shared" si="1"/>
        <v>0.70385111484056573</v>
      </c>
      <c r="M9" s="48">
        <f t="shared" si="1"/>
        <v>0.72715487892591701</v>
      </c>
      <c r="N9" s="65">
        <f t="shared" si="0"/>
        <v>0.65300000000000002</v>
      </c>
      <c r="O9" s="42"/>
      <c r="P9" s="43"/>
      <c r="Q9" s="42"/>
      <c r="R9" s="43"/>
      <c r="S9" s="42"/>
      <c r="T9" s="43"/>
    </row>
    <row r="10" spans="1:20" x14ac:dyDescent="0.25">
      <c r="O10" s="21"/>
      <c r="P10" s="20"/>
      <c r="Q10" s="21"/>
      <c r="R10" s="20"/>
      <c r="S10" s="21"/>
      <c r="T10" s="20"/>
    </row>
    <row r="11" spans="1:20" x14ac:dyDescent="0.25">
      <c r="A11" s="94" t="s">
        <v>104</v>
      </c>
      <c r="B11" s="95">
        <f>B5*$O$5+B6*$O$6+B7*$O$7+B8*$O$8</f>
        <v>0.17980112682809879</v>
      </c>
      <c r="C11" s="95">
        <f t="shared" ref="C11:M11" si="2">C5*$O$5+C6*$O$6+C7*$O$7+C8*$O$8</f>
        <v>0.18562706784943661</v>
      </c>
      <c r="D11" s="95">
        <f t="shared" si="2"/>
        <v>0.1914530088707744</v>
      </c>
      <c r="E11" s="95">
        <f t="shared" si="2"/>
        <v>0.18562706784943661</v>
      </c>
      <c r="F11" s="95">
        <f t="shared" si="2"/>
        <v>0.18562706784943661</v>
      </c>
      <c r="G11" s="95">
        <f t="shared" si="2"/>
        <v>0.1914530088707744</v>
      </c>
      <c r="H11" s="95">
        <f t="shared" si="2"/>
        <v>0.1914530088707744</v>
      </c>
      <c r="I11" s="95">
        <f t="shared" si="2"/>
        <v>0.17980112682809879</v>
      </c>
      <c r="J11" s="95">
        <f t="shared" si="2"/>
        <v>0.18562706784943661</v>
      </c>
      <c r="K11" s="95">
        <f t="shared" si="2"/>
        <v>0.1972789498921122</v>
      </c>
      <c r="L11" s="95">
        <f t="shared" si="2"/>
        <v>0.20321277871014146</v>
      </c>
      <c r="M11" s="95">
        <f t="shared" si="2"/>
        <v>0.20903871973147928</v>
      </c>
      <c r="N11" s="65">
        <f t="shared" si="0"/>
        <v>0.19050000000000003</v>
      </c>
      <c r="O11" s="52" t="s">
        <v>8</v>
      </c>
      <c r="P11" s="85">
        <v>7.77</v>
      </c>
      <c r="Q11" s="88"/>
      <c r="R11" s="89">
        <v>47.09</v>
      </c>
      <c r="S11" s="88"/>
      <c r="T11" s="90">
        <v>79.91</v>
      </c>
    </row>
    <row r="12" spans="1:20" x14ac:dyDescent="0.25">
      <c r="A12" s="5" t="s">
        <v>105</v>
      </c>
      <c r="B12" s="50">
        <f>B5*$Q$5+B6*$Q$6+B7*$Q$7+B8*$Q$8</f>
        <v>0.33160225365619755</v>
      </c>
      <c r="C12" s="50">
        <f t="shared" ref="C12:M12" si="3">C5*$Q$5+C6*$Q$6+C7*$Q$7+C8*$Q$8</f>
        <v>0.3432541356988732</v>
      </c>
      <c r="D12" s="50">
        <f t="shared" si="3"/>
        <v>0.35490601774154884</v>
      </c>
      <c r="E12" s="50">
        <f t="shared" si="3"/>
        <v>0.3432541356988732</v>
      </c>
      <c r="F12" s="50">
        <f t="shared" si="3"/>
        <v>0.3432541356988732</v>
      </c>
      <c r="G12" s="50">
        <f t="shared" si="3"/>
        <v>0.35490601774154884</v>
      </c>
      <c r="H12" s="50">
        <f t="shared" si="3"/>
        <v>0.35490601774154884</v>
      </c>
      <c r="I12" s="50">
        <f t="shared" si="3"/>
        <v>0.33160225365619755</v>
      </c>
      <c r="J12" s="50">
        <f t="shared" si="3"/>
        <v>0.3432541356988732</v>
      </c>
      <c r="K12" s="50">
        <f t="shared" si="3"/>
        <v>0.36655789978422443</v>
      </c>
      <c r="L12" s="50">
        <f t="shared" si="3"/>
        <v>0.37842555742028294</v>
      </c>
      <c r="M12" s="50">
        <f t="shared" si="3"/>
        <v>0.39007743946295859</v>
      </c>
      <c r="N12" s="65">
        <f t="shared" si="0"/>
        <v>0.35299999999999998</v>
      </c>
      <c r="O12" s="52" t="s">
        <v>9</v>
      </c>
      <c r="P12" s="85">
        <v>7.49</v>
      </c>
      <c r="Q12" s="88"/>
      <c r="R12" s="89">
        <v>44.33</v>
      </c>
      <c r="S12" s="88"/>
      <c r="T12" s="90">
        <v>75.2</v>
      </c>
    </row>
    <row r="13" spans="1:20" x14ac:dyDescent="0.25">
      <c r="A13" s="23" t="s">
        <v>106</v>
      </c>
      <c r="B13" s="51">
        <f t="shared" ref="B13:M13" si="4">SUM(B5:B8)</f>
        <v>0.61020450731239517</v>
      </c>
      <c r="C13" s="51">
        <f t="shared" si="4"/>
        <v>0.63350827139774635</v>
      </c>
      <c r="D13" s="51">
        <f t="shared" si="4"/>
        <v>0.65681203548309752</v>
      </c>
      <c r="E13" s="51">
        <f t="shared" si="4"/>
        <v>0.63350827139774635</v>
      </c>
      <c r="F13" s="51">
        <f t="shared" si="4"/>
        <v>0.63350827139774635</v>
      </c>
      <c r="G13" s="51">
        <f t="shared" si="4"/>
        <v>0.65681203548309752</v>
      </c>
      <c r="H13" s="51">
        <f t="shared" si="4"/>
        <v>0.65681203548309752</v>
      </c>
      <c r="I13" s="51">
        <f t="shared" si="4"/>
        <v>0.61020450731239517</v>
      </c>
      <c r="J13" s="51">
        <f t="shared" si="4"/>
        <v>0.63350827139774635</v>
      </c>
      <c r="K13" s="51">
        <f t="shared" si="4"/>
        <v>0.68011579956844881</v>
      </c>
      <c r="L13" s="51">
        <f t="shared" si="4"/>
        <v>0.70385111484056573</v>
      </c>
      <c r="M13" s="51">
        <f t="shared" si="4"/>
        <v>0.72715487892591701</v>
      </c>
      <c r="N13" s="65">
        <f t="shared" si="0"/>
        <v>0.65300000000000002</v>
      </c>
      <c r="O13" s="52" t="s">
        <v>10</v>
      </c>
      <c r="P13" s="85">
        <v>7.1</v>
      </c>
      <c r="Q13" s="88"/>
      <c r="R13" s="89">
        <v>40.78</v>
      </c>
      <c r="S13" s="88"/>
      <c r="T13" s="90">
        <v>69.150000000000006</v>
      </c>
    </row>
    <row r="14" spans="1:20" x14ac:dyDescent="0.25">
      <c r="O14" s="52" t="s">
        <v>11</v>
      </c>
      <c r="P14" s="85">
        <v>6.68</v>
      </c>
      <c r="Q14" s="88"/>
      <c r="R14" s="89">
        <v>37.18</v>
      </c>
      <c r="S14" s="88"/>
      <c r="T14" s="90">
        <v>63.09</v>
      </c>
    </row>
    <row r="15" spans="1:20" x14ac:dyDescent="0.25">
      <c r="B15" t="s">
        <v>80</v>
      </c>
      <c r="D15">
        <v>2.25</v>
      </c>
      <c r="E15" t="s">
        <v>82</v>
      </c>
      <c r="O15" s="52" t="s">
        <v>12</v>
      </c>
      <c r="P15" s="85">
        <v>6.24</v>
      </c>
      <c r="Q15" s="88"/>
      <c r="R15" s="89">
        <v>33.42</v>
      </c>
      <c r="S15" s="88"/>
      <c r="T15" s="90">
        <v>56.83</v>
      </c>
    </row>
    <row r="16" spans="1:20" x14ac:dyDescent="0.25">
      <c r="B16" s="46" t="s">
        <v>81</v>
      </c>
      <c r="C16" s="46"/>
      <c r="D16" s="46">
        <v>0.66</v>
      </c>
      <c r="E16" s="46" t="s">
        <v>82</v>
      </c>
      <c r="F16" s="46"/>
      <c r="G16" s="46"/>
      <c r="H16" s="46"/>
      <c r="I16" s="46"/>
      <c r="J16" s="46"/>
      <c r="K16" s="46"/>
      <c r="L16" s="46"/>
      <c r="M16" s="46"/>
      <c r="N16" s="46"/>
      <c r="O16" s="52" t="s">
        <v>13</v>
      </c>
      <c r="P16" s="85">
        <v>6</v>
      </c>
      <c r="Q16" s="88"/>
      <c r="R16" s="89">
        <v>30.58</v>
      </c>
      <c r="S16" s="88"/>
      <c r="T16" s="90">
        <v>51.94</v>
      </c>
    </row>
    <row r="17" spans="2:20" x14ac:dyDescent="0.25"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O17" s="52" t="s">
        <v>14</v>
      </c>
      <c r="P17" s="85">
        <v>5.77</v>
      </c>
      <c r="Q17" s="88"/>
      <c r="R17" s="89">
        <v>27.98</v>
      </c>
      <c r="S17" s="88"/>
      <c r="T17" s="90">
        <v>47.51</v>
      </c>
    </row>
    <row r="18" spans="2:20" x14ac:dyDescent="0.25">
      <c r="C18" t="s">
        <v>100</v>
      </c>
      <c r="G18" t="s">
        <v>101</v>
      </c>
      <c r="O18" s="52" t="s">
        <v>3</v>
      </c>
      <c r="P18" s="85">
        <v>5.65</v>
      </c>
      <c r="Q18" s="88"/>
      <c r="R18" s="89">
        <v>25.47</v>
      </c>
      <c r="S18" s="88"/>
      <c r="T18" s="90">
        <v>43.14</v>
      </c>
    </row>
    <row r="19" spans="2:20" x14ac:dyDescent="0.25">
      <c r="B19" s="47"/>
      <c r="C19" s="125" t="s">
        <v>83</v>
      </c>
      <c r="D19" s="125"/>
      <c r="E19" s="125" t="s">
        <v>84</v>
      </c>
      <c r="F19" s="125"/>
      <c r="G19" s="114" t="s">
        <v>102</v>
      </c>
      <c r="H19" s="114"/>
      <c r="I19" s="114" t="s">
        <v>103</v>
      </c>
      <c r="J19" s="114"/>
      <c r="K19" s="47"/>
      <c r="L19" s="47"/>
      <c r="M19" s="47"/>
      <c r="O19" s="52" t="s">
        <v>4</v>
      </c>
      <c r="P19" s="85">
        <v>5.45</v>
      </c>
      <c r="Q19" s="88"/>
      <c r="R19" s="89">
        <v>23.07</v>
      </c>
      <c r="S19" s="88"/>
      <c r="T19" s="90">
        <v>39.01</v>
      </c>
    </row>
    <row r="20" spans="2:20" x14ac:dyDescent="0.25">
      <c r="C20" s="77" t="s">
        <v>85</v>
      </c>
      <c r="D20" s="77" t="s">
        <v>86</v>
      </c>
      <c r="E20" s="77" t="s">
        <v>85</v>
      </c>
      <c r="F20" s="77" t="s">
        <v>86</v>
      </c>
      <c r="G20" s="77" t="s">
        <v>85</v>
      </c>
      <c r="H20" s="77" t="s">
        <v>86</v>
      </c>
      <c r="I20" s="77" t="s">
        <v>85</v>
      </c>
      <c r="J20" s="77" t="s">
        <v>86</v>
      </c>
      <c r="O20" s="52" t="s">
        <v>5</v>
      </c>
      <c r="P20" s="85">
        <v>5.81</v>
      </c>
      <c r="Q20" s="88"/>
      <c r="R20" s="89">
        <v>21.23</v>
      </c>
      <c r="S20" s="88"/>
      <c r="T20" s="90">
        <v>35.42</v>
      </c>
    </row>
    <row r="21" spans="2:20" x14ac:dyDescent="0.25">
      <c r="B21" s="46" t="s">
        <v>87</v>
      </c>
      <c r="C21" s="78">
        <v>1886040</v>
      </c>
      <c r="D21" s="79">
        <v>0.70416666666666672</v>
      </c>
      <c r="E21" s="78">
        <v>2277756</v>
      </c>
      <c r="F21" s="84">
        <v>0.85041666666666671</v>
      </c>
      <c r="H21" s="80">
        <v>0.3038120354830976</v>
      </c>
      <c r="I21" s="81"/>
      <c r="J21" s="84">
        <v>0.86947890818858542</v>
      </c>
      <c r="O21" s="52" t="s">
        <v>6</v>
      </c>
      <c r="P21" s="85">
        <v>5.58</v>
      </c>
      <c r="Q21" s="88"/>
      <c r="R21" s="89">
        <v>18.829999999999998</v>
      </c>
      <c r="S21" s="88"/>
      <c r="T21" s="90">
        <v>31.28</v>
      </c>
    </row>
    <row r="22" spans="2:20" x14ac:dyDescent="0.25">
      <c r="B22" t="s">
        <v>88</v>
      </c>
      <c r="C22" s="78">
        <v>1572480</v>
      </c>
      <c r="D22" s="79">
        <v>0.65</v>
      </c>
      <c r="E22" s="78">
        <v>1913184</v>
      </c>
      <c r="F22" s="84">
        <v>0.79083333333333339</v>
      </c>
      <c r="H22" s="80">
        <v>0.28050827139774637</v>
      </c>
      <c r="I22" s="81"/>
      <c r="J22" s="84">
        <v>0.83970223325062021</v>
      </c>
      <c r="O22" s="52" t="s">
        <v>7</v>
      </c>
      <c r="P22" s="85">
        <v>5.34</v>
      </c>
      <c r="Q22" s="88"/>
      <c r="R22" s="89">
        <v>16.14</v>
      </c>
      <c r="S22" s="88"/>
      <c r="T22" s="90">
        <v>26.59</v>
      </c>
    </row>
    <row r="23" spans="2:20" x14ac:dyDescent="0.25">
      <c r="B23" t="s">
        <v>89</v>
      </c>
      <c r="C23" s="78">
        <v>1740960</v>
      </c>
      <c r="D23" s="79">
        <v>0.65</v>
      </c>
      <c r="E23" s="78">
        <v>2103660</v>
      </c>
      <c r="F23" s="84">
        <v>0.78541666666666665</v>
      </c>
      <c r="H23" s="80">
        <v>0.28050827139774637</v>
      </c>
      <c r="I23" s="81"/>
      <c r="J23" s="84">
        <v>0.80397022332506196</v>
      </c>
      <c r="O23" s="52" t="s">
        <v>8</v>
      </c>
      <c r="P23" s="85">
        <v>5.16</v>
      </c>
      <c r="Q23" s="88"/>
      <c r="R23" s="89">
        <v>13.55</v>
      </c>
      <c r="S23" s="88"/>
      <c r="T23" s="90">
        <v>21.97</v>
      </c>
    </row>
    <row r="24" spans="2:20" x14ac:dyDescent="0.25">
      <c r="B24" t="s">
        <v>90</v>
      </c>
      <c r="C24" s="78">
        <v>1825200</v>
      </c>
      <c r="D24" s="79">
        <v>0.70416666666666672</v>
      </c>
      <c r="E24" s="78">
        <v>2190240</v>
      </c>
      <c r="F24" s="84">
        <v>0.84499999999999997</v>
      </c>
      <c r="H24" s="80">
        <v>0.3038120354830976</v>
      </c>
      <c r="I24" s="81"/>
      <c r="J24" s="84">
        <v>0.83970223325062021</v>
      </c>
      <c r="O24" s="52" t="s">
        <v>9</v>
      </c>
      <c r="P24" s="85">
        <v>4.95</v>
      </c>
      <c r="Q24" s="88"/>
      <c r="R24" s="89">
        <v>11.19</v>
      </c>
      <c r="S24" s="88"/>
      <c r="T24" s="90">
        <v>17.84</v>
      </c>
    </row>
    <row r="25" spans="2:20" x14ac:dyDescent="0.25">
      <c r="B25" t="s">
        <v>91</v>
      </c>
      <c r="C25" s="78">
        <v>1886040</v>
      </c>
      <c r="D25" s="79">
        <v>0.70416666666666672</v>
      </c>
      <c r="E25" s="78">
        <v>2335788</v>
      </c>
      <c r="F25" s="84">
        <v>0.87208333333333332</v>
      </c>
      <c r="H25" s="80">
        <v>0.3038120354830976</v>
      </c>
      <c r="I25" s="81"/>
      <c r="J25" s="84">
        <v>1.0004962779156328</v>
      </c>
      <c r="O25" s="52" t="s">
        <v>10</v>
      </c>
      <c r="P25" s="85">
        <v>4.6399999999999997</v>
      </c>
      <c r="Q25" s="88"/>
      <c r="R25" s="89">
        <v>8.14</v>
      </c>
      <c r="S25" s="88"/>
      <c r="T25" s="90">
        <v>12.5</v>
      </c>
    </row>
    <row r="26" spans="2:20" x14ac:dyDescent="0.25">
      <c r="B26" t="s">
        <v>92</v>
      </c>
      <c r="C26" s="78">
        <v>1544400</v>
      </c>
      <c r="D26" s="79">
        <v>0.59583333333333333</v>
      </c>
      <c r="E26" s="78">
        <v>1993680</v>
      </c>
      <c r="F26" s="84">
        <v>0.76916666666666667</v>
      </c>
      <c r="H26" s="80">
        <v>0.25720450731239514</v>
      </c>
      <c r="I26" s="81"/>
      <c r="J26" s="84">
        <v>1.0302729528535979</v>
      </c>
      <c r="O26" s="52" t="s">
        <v>11</v>
      </c>
      <c r="P26" s="85">
        <v>4.3</v>
      </c>
      <c r="Q26" s="88"/>
      <c r="R26" s="89">
        <v>5.13</v>
      </c>
      <c r="S26" s="88"/>
      <c r="T26" s="90">
        <v>7.27</v>
      </c>
    </row>
    <row r="27" spans="2:20" x14ac:dyDescent="0.25">
      <c r="B27" t="s">
        <v>93</v>
      </c>
      <c r="C27" s="78">
        <v>1740960</v>
      </c>
      <c r="D27" s="79">
        <v>0.65</v>
      </c>
      <c r="E27" s="78">
        <v>2176200</v>
      </c>
      <c r="F27" s="84">
        <v>0.8125</v>
      </c>
      <c r="H27" s="80">
        <v>0.28050827139774637</v>
      </c>
      <c r="I27" s="81"/>
      <c r="J27" s="84">
        <v>0.97071960297766746</v>
      </c>
      <c r="O27" s="52" t="s">
        <v>12</v>
      </c>
      <c r="P27" s="85">
        <v>4</v>
      </c>
      <c r="Q27" s="88"/>
      <c r="R27" s="89">
        <v>4</v>
      </c>
      <c r="S27" s="88"/>
      <c r="T27" s="90">
        <v>4</v>
      </c>
    </row>
    <row r="28" spans="2:20" x14ac:dyDescent="0.25">
      <c r="B28" t="s">
        <v>94</v>
      </c>
      <c r="C28" s="78">
        <v>2031120</v>
      </c>
      <c r="D28" s="79">
        <v>0.7583333333333333</v>
      </c>
      <c r="E28" s="78">
        <v>2582424</v>
      </c>
      <c r="F28" s="84">
        <v>0.96416666666666662</v>
      </c>
      <c r="H28" s="80">
        <v>0.32711579956844883</v>
      </c>
      <c r="I28" s="81"/>
      <c r="J28" s="84">
        <v>1.2267990074441686</v>
      </c>
      <c r="P28" s="10"/>
      <c r="Q28" s="10"/>
      <c r="R28" s="10"/>
      <c r="S28" s="10"/>
      <c r="T28" s="10"/>
    </row>
    <row r="29" spans="2:20" x14ac:dyDescent="0.25">
      <c r="B29" t="s">
        <v>95</v>
      </c>
      <c r="C29" s="78">
        <v>2106000</v>
      </c>
      <c r="D29" s="79">
        <v>0.8125</v>
      </c>
      <c r="E29" s="78">
        <v>2653560</v>
      </c>
      <c r="F29" s="84">
        <v>1.0237499999999999</v>
      </c>
      <c r="H29" s="80">
        <v>0.3508511148405658</v>
      </c>
      <c r="I29" s="81"/>
      <c r="J29" s="84">
        <v>1.2565756823821339</v>
      </c>
      <c r="P29" s="10"/>
      <c r="Q29" s="10"/>
      <c r="R29" s="10"/>
      <c r="S29" s="10"/>
      <c r="T29" s="10"/>
    </row>
    <row r="30" spans="2:20" x14ac:dyDescent="0.25">
      <c r="B30" t="s">
        <v>96</v>
      </c>
      <c r="C30" s="78">
        <v>2321280</v>
      </c>
      <c r="D30" s="79">
        <v>0.8666666666666667</v>
      </c>
      <c r="E30" s="78">
        <v>2901600</v>
      </c>
      <c r="F30" s="84">
        <v>1.0833333333333333</v>
      </c>
      <c r="H30" s="80">
        <v>0.37415487892591709</v>
      </c>
      <c r="I30" s="81"/>
      <c r="J30" s="84">
        <v>1.2923076923076922</v>
      </c>
    </row>
    <row r="31" spans="2:20" x14ac:dyDescent="0.25">
      <c r="B31" t="s">
        <v>97</v>
      </c>
      <c r="C31" s="78">
        <v>1544400</v>
      </c>
      <c r="D31" s="79">
        <v>0.59583333333333333</v>
      </c>
      <c r="E31" s="78">
        <v>1993680</v>
      </c>
      <c r="F31" s="84">
        <v>0.76916666666666667</v>
      </c>
      <c r="H31" s="80">
        <v>0.25720450731239514</v>
      </c>
      <c r="I31" s="81"/>
      <c r="J31" s="84">
        <v>1.0302729528535979</v>
      </c>
    </row>
    <row r="32" spans="2:20" x14ac:dyDescent="0.25">
      <c r="B32" t="s">
        <v>98</v>
      </c>
      <c r="C32" s="78">
        <v>1740960</v>
      </c>
      <c r="D32" s="79">
        <v>0.65</v>
      </c>
      <c r="E32" s="78">
        <v>2118168</v>
      </c>
      <c r="F32" s="84">
        <v>0.79083333333333339</v>
      </c>
      <c r="H32" s="80">
        <v>0.28050827139774637</v>
      </c>
      <c r="I32" s="81"/>
      <c r="J32" s="84">
        <v>0.83970223325062021</v>
      </c>
    </row>
    <row r="33" spans="2:10" x14ac:dyDescent="0.25">
      <c r="B33" t="s">
        <v>99</v>
      </c>
      <c r="C33" s="78">
        <v>21939840</v>
      </c>
      <c r="D33" s="79">
        <v>0.69570776255707756</v>
      </c>
      <c r="E33" s="78">
        <v>27239940</v>
      </c>
      <c r="F33" s="82">
        <v>0.8637728310502284</v>
      </c>
      <c r="H33" s="81">
        <f>AVERAGE(H21:H32)</f>
        <v>0.30000000000000004</v>
      </c>
      <c r="I33" s="81"/>
      <c r="J33" s="91">
        <f>AVERAGE(J21:J32)</f>
        <v>0.99999999999999967</v>
      </c>
    </row>
  </sheetData>
  <mergeCells count="22">
    <mergeCell ref="G19:H19"/>
    <mergeCell ref="I19:J19"/>
    <mergeCell ref="C19:D19"/>
    <mergeCell ref="E19:F19"/>
    <mergeCell ref="O1:P1"/>
    <mergeCell ref="O5:P5"/>
    <mergeCell ref="O6:P6"/>
    <mergeCell ref="O7:P7"/>
    <mergeCell ref="O8:P8"/>
    <mergeCell ref="Q1:R1"/>
    <mergeCell ref="S1:T1"/>
    <mergeCell ref="O2:P2"/>
    <mergeCell ref="Q2:R2"/>
    <mergeCell ref="S2:T2"/>
    <mergeCell ref="S7:T7"/>
    <mergeCell ref="S8:T8"/>
    <mergeCell ref="Q7:R7"/>
    <mergeCell ref="Q8:R8"/>
    <mergeCell ref="S5:T5"/>
    <mergeCell ref="S6:T6"/>
    <mergeCell ref="Q6:R6"/>
    <mergeCell ref="Q5:R5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"/>
  <sheetViews>
    <sheetView workbookViewId="0">
      <pane xSplit="1" ySplit="4" topLeftCell="G5" activePane="bottomRight" state="frozen"/>
      <selection activeCell="S35" sqref="S35"/>
      <selection pane="topRight" activeCell="S35" sqref="S35"/>
      <selection pane="bottomLeft" activeCell="S35" sqref="S35"/>
      <selection pane="bottomRight" activeCell="S35" sqref="S35"/>
    </sheetView>
  </sheetViews>
  <sheetFormatPr defaultRowHeight="15" x14ac:dyDescent="0.25"/>
  <cols>
    <col min="1" max="1" width="38.140625" customWidth="1"/>
    <col min="3" max="3" width="14.28515625" bestFit="1" customWidth="1"/>
    <col min="4" max="4" width="9.28515625" bestFit="1" customWidth="1"/>
    <col min="5" max="5" width="14.28515625" bestFit="1" customWidth="1"/>
    <col min="6" max="6" width="9.28515625" bestFit="1" customWidth="1"/>
    <col min="7" max="7" width="10.7109375" customWidth="1"/>
    <col min="8" max="8" width="9.5703125" customWidth="1"/>
    <col min="9" max="9" width="11.28515625" customWidth="1"/>
    <col min="10" max="10" width="11.140625" customWidth="1"/>
    <col min="14" max="14" width="8.42578125" customWidth="1"/>
  </cols>
  <sheetData>
    <row r="1" spans="1:20" x14ac:dyDescent="0.25">
      <c r="O1" s="131" t="s">
        <v>40</v>
      </c>
      <c r="P1" s="131"/>
      <c r="Q1" s="122" t="s">
        <v>41</v>
      </c>
      <c r="R1" s="122"/>
      <c r="S1" s="123" t="s">
        <v>42</v>
      </c>
      <c r="T1" s="123"/>
    </row>
    <row r="2" spans="1:20" x14ac:dyDescent="0.25">
      <c r="O2" s="124" t="s">
        <v>71</v>
      </c>
      <c r="P2" s="124"/>
      <c r="Q2" s="124" t="s">
        <v>71</v>
      </c>
      <c r="R2" s="124"/>
      <c r="S2" s="124" t="s">
        <v>71</v>
      </c>
      <c r="T2" s="124"/>
    </row>
    <row r="3" spans="1:20" ht="15" customHeight="1" x14ac:dyDescent="0.25">
      <c r="O3" t="s">
        <v>37</v>
      </c>
      <c r="P3" t="s">
        <v>38</v>
      </c>
      <c r="Q3" t="s">
        <v>37</v>
      </c>
      <c r="R3" t="s">
        <v>38</v>
      </c>
      <c r="S3" t="s">
        <v>37</v>
      </c>
      <c r="T3" t="s">
        <v>38</v>
      </c>
    </row>
    <row r="4" spans="1:20" x14ac:dyDescent="0.25">
      <c r="A4" t="s">
        <v>61</v>
      </c>
      <c r="B4" s="45" t="s">
        <v>13</v>
      </c>
      <c r="C4" s="45" t="s">
        <v>14</v>
      </c>
      <c r="D4" s="45" t="s">
        <v>3</v>
      </c>
      <c r="E4" s="45" t="s">
        <v>4</v>
      </c>
      <c r="F4" s="45" t="s">
        <v>5</v>
      </c>
      <c r="G4" s="45" t="s">
        <v>6</v>
      </c>
      <c r="H4" s="45" t="s">
        <v>7</v>
      </c>
      <c r="I4" s="45" t="s">
        <v>8</v>
      </c>
      <c r="J4" s="45" t="s">
        <v>9</v>
      </c>
      <c r="K4" s="45" t="s">
        <v>10</v>
      </c>
      <c r="L4" s="45" t="s">
        <v>11</v>
      </c>
      <c r="M4" s="45" t="s">
        <v>12</v>
      </c>
      <c r="N4" s="45" t="s">
        <v>17</v>
      </c>
      <c r="O4" s="6">
        <f>'Dados gerais'!C2</f>
        <v>532</v>
      </c>
      <c r="P4" s="37">
        <f>'Dados gerais'!D4</f>
        <v>0.12148034986820035</v>
      </c>
      <c r="Q4" s="6">
        <f>O4</f>
        <v>532</v>
      </c>
      <c r="R4" s="37">
        <f>P4</f>
        <v>0.12148034986820035</v>
      </c>
      <c r="S4" s="6">
        <f>Q4</f>
        <v>532</v>
      </c>
      <c r="T4" s="37">
        <f>R4</f>
        <v>0.12148034986820035</v>
      </c>
    </row>
    <row r="5" spans="1:20" s="10" customFormat="1" x14ac:dyDescent="0.25">
      <c r="A5" s="60" t="s">
        <v>62</v>
      </c>
      <c r="B5" s="63">
        <v>0.25</v>
      </c>
      <c r="C5" s="63">
        <v>0.25</v>
      </c>
      <c r="D5" s="63">
        <v>0.25</v>
      </c>
      <c r="E5" s="63">
        <v>0.25</v>
      </c>
      <c r="F5" s="63">
        <v>0.25</v>
      </c>
      <c r="G5" s="63">
        <v>0.25</v>
      </c>
      <c r="H5" s="63">
        <v>0.25</v>
      </c>
      <c r="I5" s="63">
        <v>0.25</v>
      </c>
      <c r="J5" s="63">
        <v>0.25</v>
      </c>
      <c r="K5" s="63">
        <v>0.25</v>
      </c>
      <c r="L5" s="63">
        <v>0.25</v>
      </c>
      <c r="M5" s="63">
        <v>0.25</v>
      </c>
      <c r="N5" s="64">
        <f>AVERAGE(B5:M5)</f>
        <v>0.25</v>
      </c>
      <c r="O5" s="120">
        <v>0</v>
      </c>
      <c r="P5" s="121"/>
      <c r="Q5" s="120">
        <v>1</v>
      </c>
      <c r="R5" s="121"/>
      <c r="S5" s="120">
        <v>1</v>
      </c>
      <c r="T5" s="121"/>
    </row>
    <row r="6" spans="1:20" s="10" customFormat="1" x14ac:dyDescent="0.25">
      <c r="A6" s="10" t="s">
        <v>65</v>
      </c>
      <c r="B6" s="48">
        <v>0.25</v>
      </c>
      <c r="C6" s="48">
        <v>0.25</v>
      </c>
      <c r="D6" s="48">
        <v>0.25</v>
      </c>
      <c r="E6" s="48">
        <v>0.25</v>
      </c>
      <c r="F6" s="48">
        <v>0.25</v>
      </c>
      <c r="G6" s="48">
        <v>0.25</v>
      </c>
      <c r="H6" s="48">
        <v>0.25</v>
      </c>
      <c r="I6" s="48">
        <v>0.25</v>
      </c>
      <c r="J6" s="48">
        <v>0.25</v>
      </c>
      <c r="K6" s="48">
        <v>0.25</v>
      </c>
      <c r="L6" s="48">
        <v>0.25</v>
      </c>
      <c r="M6" s="48">
        <v>0.25</v>
      </c>
      <c r="N6" s="65">
        <f t="shared" ref="N6:N16" si="0">AVERAGE(B6:M6)</f>
        <v>0.25</v>
      </c>
      <c r="O6" s="127">
        <v>0</v>
      </c>
      <c r="P6" s="128"/>
      <c r="Q6" s="127">
        <v>0</v>
      </c>
      <c r="R6" s="128"/>
      <c r="S6" s="127">
        <v>1</v>
      </c>
      <c r="T6" s="128"/>
    </row>
    <row r="7" spans="1:20" s="10" customFormat="1" x14ac:dyDescent="0.25">
      <c r="A7" s="60" t="s">
        <v>63</v>
      </c>
      <c r="B7" s="63">
        <v>0.1</v>
      </c>
      <c r="C7" s="63">
        <v>0.1</v>
      </c>
      <c r="D7" s="63">
        <v>0.1</v>
      </c>
      <c r="E7" s="63">
        <v>0.1</v>
      </c>
      <c r="F7" s="63">
        <v>0.1</v>
      </c>
      <c r="G7" s="63">
        <v>0.1</v>
      </c>
      <c r="H7" s="63">
        <v>0.1</v>
      </c>
      <c r="I7" s="63">
        <v>0.1</v>
      </c>
      <c r="J7" s="63">
        <v>0.1</v>
      </c>
      <c r="K7" s="63">
        <v>0.1</v>
      </c>
      <c r="L7" s="63">
        <v>0.1</v>
      </c>
      <c r="M7" s="63">
        <v>0.1</v>
      </c>
      <c r="N7" s="64">
        <f t="shared" si="0"/>
        <v>9.9999999999999992E-2</v>
      </c>
      <c r="O7" s="120">
        <v>1</v>
      </c>
      <c r="P7" s="121"/>
      <c r="Q7" s="120">
        <v>1</v>
      </c>
      <c r="R7" s="121"/>
      <c r="S7" s="120">
        <v>1</v>
      </c>
      <c r="T7" s="121"/>
    </row>
    <row r="8" spans="1:20" s="10" customFormat="1" x14ac:dyDescent="0.25">
      <c r="A8" s="10" t="s">
        <v>64</v>
      </c>
      <c r="B8" s="48">
        <v>0.15</v>
      </c>
      <c r="C8" s="48">
        <v>0.15</v>
      </c>
      <c r="D8" s="48">
        <v>0.15</v>
      </c>
      <c r="E8" s="48">
        <v>0.15</v>
      </c>
      <c r="F8" s="48">
        <v>0.15</v>
      </c>
      <c r="G8" s="48">
        <v>0.15</v>
      </c>
      <c r="H8" s="48">
        <v>0.15</v>
      </c>
      <c r="I8" s="48">
        <v>0.15</v>
      </c>
      <c r="J8" s="48">
        <v>0.15</v>
      </c>
      <c r="K8" s="48">
        <v>0.15</v>
      </c>
      <c r="L8" s="48">
        <v>0.15</v>
      </c>
      <c r="M8" s="48">
        <v>0.15</v>
      </c>
      <c r="N8" s="65">
        <f t="shared" si="0"/>
        <v>0.14999999999999997</v>
      </c>
      <c r="O8" s="127">
        <v>0</v>
      </c>
      <c r="P8" s="128"/>
      <c r="Q8" s="127">
        <v>0.5</v>
      </c>
      <c r="R8" s="128"/>
      <c r="S8" s="127">
        <v>1</v>
      </c>
      <c r="T8" s="128"/>
    </row>
    <row r="9" spans="1:20" s="10" customFormat="1" x14ac:dyDescent="0.25">
      <c r="A9" s="60" t="s">
        <v>66</v>
      </c>
      <c r="B9" s="63">
        <v>3.0000000000000001E-3</v>
      </c>
      <c r="C9" s="63">
        <v>3.0000000000000001E-3</v>
      </c>
      <c r="D9" s="63">
        <v>3.0000000000000001E-3</v>
      </c>
      <c r="E9" s="63">
        <v>3.0000000000000001E-3</v>
      </c>
      <c r="F9" s="63">
        <v>3.0000000000000001E-3</v>
      </c>
      <c r="G9" s="63">
        <v>3.0000000000000001E-3</v>
      </c>
      <c r="H9" s="63">
        <v>3.0000000000000001E-3</v>
      </c>
      <c r="I9" s="63">
        <v>3.0000000000000001E-3</v>
      </c>
      <c r="J9" s="63">
        <v>3.0000000000000001E-3</v>
      </c>
      <c r="K9" s="63">
        <v>3.0000000000000001E-3</v>
      </c>
      <c r="L9" s="63">
        <v>3.0000000000000001E-3</v>
      </c>
      <c r="M9" s="63">
        <v>3.0000000000000001E-3</v>
      </c>
      <c r="N9" s="64">
        <f t="shared" si="0"/>
        <v>2.9999999999999996E-3</v>
      </c>
      <c r="O9" s="120">
        <v>1</v>
      </c>
      <c r="P9" s="121"/>
      <c r="Q9" s="120">
        <v>1</v>
      </c>
      <c r="R9" s="121"/>
      <c r="S9" s="120">
        <v>1</v>
      </c>
      <c r="T9" s="121"/>
    </row>
    <row r="10" spans="1:20" s="10" customFormat="1" x14ac:dyDescent="0.25">
      <c r="A10" s="66" t="s">
        <v>67</v>
      </c>
      <c r="B10" s="67">
        <v>0.25720450731239514</v>
      </c>
      <c r="C10" s="67">
        <v>0.28050827139774637</v>
      </c>
      <c r="D10" s="67">
        <v>0.3038120354830976</v>
      </c>
      <c r="E10" s="67">
        <v>0.28050827139774637</v>
      </c>
      <c r="F10" s="67">
        <v>0.28050827139774637</v>
      </c>
      <c r="G10" s="67">
        <v>0.3038120354830976</v>
      </c>
      <c r="H10" s="67">
        <v>0.3038120354830976</v>
      </c>
      <c r="I10" s="67">
        <v>0.25720450731239514</v>
      </c>
      <c r="J10" s="67">
        <v>0.28050827139774637</v>
      </c>
      <c r="K10" s="67">
        <v>0.32711579956844883</v>
      </c>
      <c r="L10" s="67">
        <v>0.3508511148405658</v>
      </c>
      <c r="M10" s="67">
        <v>0.37415487892591709</v>
      </c>
      <c r="N10" s="68">
        <f t="shared" si="0"/>
        <v>0.3</v>
      </c>
      <c r="O10" s="129">
        <v>1</v>
      </c>
      <c r="P10" s="130"/>
      <c r="Q10" s="129">
        <v>1</v>
      </c>
      <c r="R10" s="130"/>
      <c r="S10" s="129">
        <v>1</v>
      </c>
      <c r="T10" s="130"/>
    </row>
    <row r="11" spans="1:20" s="10" customFormat="1" x14ac:dyDescent="0.25">
      <c r="A11" s="10" t="s">
        <v>68</v>
      </c>
      <c r="B11" s="48">
        <v>1.0302729528535979</v>
      </c>
      <c r="C11" s="48">
        <v>0.83970223325062021</v>
      </c>
      <c r="D11" s="48">
        <v>0.86947890818858542</v>
      </c>
      <c r="E11" s="48">
        <v>0.83970223325062021</v>
      </c>
      <c r="F11" s="48">
        <v>0.80397022332506196</v>
      </c>
      <c r="G11" s="48">
        <v>0.83970223325062021</v>
      </c>
      <c r="H11" s="48">
        <v>1.0004962779156328</v>
      </c>
      <c r="I11" s="48">
        <v>1.0302729528535979</v>
      </c>
      <c r="J11" s="48">
        <v>0.97071960297766746</v>
      </c>
      <c r="K11" s="48">
        <v>1.2267990074441686</v>
      </c>
      <c r="L11" s="48">
        <v>1.2565756823821339</v>
      </c>
      <c r="M11" s="48">
        <v>1.2923076923076922</v>
      </c>
      <c r="N11" s="65">
        <f t="shared" si="0"/>
        <v>0.99999999999999967</v>
      </c>
      <c r="O11" s="127">
        <v>0.25</v>
      </c>
      <c r="P11" s="128"/>
      <c r="Q11" s="127">
        <v>0.5</v>
      </c>
      <c r="R11" s="128"/>
      <c r="S11" s="127">
        <v>1</v>
      </c>
      <c r="T11" s="128"/>
    </row>
    <row r="12" spans="1:20" s="10" customFormat="1" x14ac:dyDescent="0.25">
      <c r="A12" s="10" t="s">
        <v>39</v>
      </c>
      <c r="B12" s="48">
        <f t="shared" ref="B12:M12" si="1">SUM(B5:B11)</f>
        <v>2.040477460165993</v>
      </c>
      <c r="C12" s="48">
        <f t="shared" si="1"/>
        <v>1.8732105046483665</v>
      </c>
      <c r="D12" s="48">
        <f t="shared" si="1"/>
        <v>1.9262909436716831</v>
      </c>
      <c r="E12" s="48">
        <f t="shared" si="1"/>
        <v>1.8732105046483665</v>
      </c>
      <c r="F12" s="48">
        <f t="shared" si="1"/>
        <v>1.8374784947228084</v>
      </c>
      <c r="G12" s="48">
        <f t="shared" si="1"/>
        <v>1.8965142687337178</v>
      </c>
      <c r="H12" s="48">
        <f t="shared" si="1"/>
        <v>2.0573083133987304</v>
      </c>
      <c r="I12" s="48">
        <f t="shared" si="1"/>
        <v>2.040477460165993</v>
      </c>
      <c r="J12" s="48">
        <f t="shared" si="1"/>
        <v>2.0042278743754141</v>
      </c>
      <c r="K12" s="48">
        <f t="shared" si="1"/>
        <v>2.3069148070126175</v>
      </c>
      <c r="L12" s="48">
        <f t="shared" si="1"/>
        <v>2.3604267972226998</v>
      </c>
      <c r="M12" s="48">
        <f t="shared" si="1"/>
        <v>2.4194625712336091</v>
      </c>
      <c r="N12" s="65">
        <f t="shared" si="0"/>
        <v>2.0529999999999999</v>
      </c>
      <c r="O12" s="42"/>
      <c r="P12" s="43"/>
      <c r="Q12" s="42"/>
      <c r="R12" s="43"/>
      <c r="S12" s="42"/>
      <c r="T12" s="43"/>
    </row>
    <row r="13" spans="1:20" x14ac:dyDescent="0.25">
      <c r="O13" s="21"/>
      <c r="P13" s="20"/>
      <c r="Q13" s="21"/>
      <c r="R13" s="20"/>
      <c r="S13" s="21"/>
      <c r="T13" s="20"/>
    </row>
    <row r="14" spans="1:20" x14ac:dyDescent="0.25">
      <c r="A14" s="22" t="s">
        <v>72</v>
      </c>
      <c r="B14" s="49">
        <f>B5*$O$5+B6*$O$6+B7*$O$7+B8*$O$8+B9*$O$9+B10*$O$10+B11*$O$11</f>
        <v>0.61777274552579464</v>
      </c>
      <c r="C14" s="49">
        <f t="shared" ref="C14:M14" si="2">C5*$O$5+C6*$O$6+C7*$O$7+C8*$O$8+C9*$O$9+C10*$O$10+C11*$O$11</f>
        <v>0.59343382971040137</v>
      </c>
      <c r="D14" s="49">
        <f t="shared" si="2"/>
        <v>0.62418176253024393</v>
      </c>
      <c r="E14" s="49">
        <f t="shared" si="2"/>
        <v>0.59343382971040137</v>
      </c>
      <c r="F14" s="49">
        <f t="shared" si="2"/>
        <v>0.58450082722901187</v>
      </c>
      <c r="G14" s="49">
        <f t="shared" si="2"/>
        <v>0.61673759379575266</v>
      </c>
      <c r="H14" s="49">
        <f t="shared" si="2"/>
        <v>0.65693610496200583</v>
      </c>
      <c r="I14" s="49">
        <f t="shared" si="2"/>
        <v>0.61777274552579464</v>
      </c>
      <c r="J14" s="49">
        <f t="shared" si="2"/>
        <v>0.62618817214216316</v>
      </c>
      <c r="K14" s="49">
        <f t="shared" si="2"/>
        <v>0.73681555142949096</v>
      </c>
      <c r="L14" s="49">
        <f t="shared" si="2"/>
        <v>0.76799503543609937</v>
      </c>
      <c r="M14" s="49">
        <f t="shared" si="2"/>
        <v>0.80023180200284016</v>
      </c>
      <c r="N14" s="65">
        <f t="shared" si="0"/>
        <v>0.65299999999999991</v>
      </c>
      <c r="O14" s="52" t="s">
        <v>8</v>
      </c>
      <c r="P14" s="85">
        <v>15.29</v>
      </c>
      <c r="Q14" s="88"/>
      <c r="R14" s="89">
        <v>42.46</v>
      </c>
      <c r="S14" s="88"/>
      <c r="T14" s="90">
        <v>79.91</v>
      </c>
    </row>
    <row r="15" spans="1:20" x14ac:dyDescent="0.25">
      <c r="A15" s="5" t="s">
        <v>43</v>
      </c>
      <c r="B15" s="50">
        <f>B5*$Q$5+B6*$Q$6+B7*$Q$7+B8*$Q$8+B9*$Q$9+B10*$Q$10+B11*$Q$11</f>
        <v>1.2003409837391941</v>
      </c>
      <c r="C15" s="50">
        <f t="shared" ref="C15:M15" si="3">C5*$Q$5+C6*$Q$6+C7*$Q$7+C8*$Q$8+C9*$Q$9+C10*$Q$10+C11*$Q$11</f>
        <v>1.1283593880230565</v>
      </c>
      <c r="D15" s="50">
        <f t="shared" si="3"/>
        <v>1.1665514895773903</v>
      </c>
      <c r="E15" s="50">
        <f t="shared" si="3"/>
        <v>1.1283593880230565</v>
      </c>
      <c r="F15" s="50">
        <f t="shared" si="3"/>
        <v>1.1104933830602775</v>
      </c>
      <c r="G15" s="50">
        <f t="shared" si="3"/>
        <v>1.1516631521084078</v>
      </c>
      <c r="H15" s="50">
        <f t="shared" si="3"/>
        <v>1.2320601744409139</v>
      </c>
      <c r="I15" s="50">
        <f t="shared" si="3"/>
        <v>1.2003409837391941</v>
      </c>
      <c r="J15" s="50">
        <f t="shared" si="3"/>
        <v>1.19386807288658</v>
      </c>
      <c r="K15" s="50">
        <f t="shared" si="3"/>
        <v>1.3685153032905331</v>
      </c>
      <c r="L15" s="50">
        <f t="shared" si="3"/>
        <v>1.4071389560316327</v>
      </c>
      <c r="M15" s="50">
        <f t="shared" si="3"/>
        <v>1.4483087250797633</v>
      </c>
      <c r="N15" s="65">
        <f t="shared" si="0"/>
        <v>1.228</v>
      </c>
      <c r="O15" s="52" t="s">
        <v>9</v>
      </c>
      <c r="P15" s="85">
        <v>14.57</v>
      </c>
      <c r="Q15" s="88"/>
      <c r="R15" s="89">
        <v>40.049999999999997</v>
      </c>
      <c r="S15" s="88"/>
      <c r="T15" s="90">
        <v>75.2</v>
      </c>
    </row>
    <row r="16" spans="1:20" x14ac:dyDescent="0.25">
      <c r="A16" s="23" t="s">
        <v>44</v>
      </c>
      <c r="B16" s="51">
        <f>SUM(B5:B11)</f>
        <v>2.040477460165993</v>
      </c>
      <c r="C16" s="51">
        <f t="shared" ref="C16:M16" si="4">SUM(C5:C11)</f>
        <v>1.8732105046483665</v>
      </c>
      <c r="D16" s="51">
        <f t="shared" si="4"/>
        <v>1.9262909436716831</v>
      </c>
      <c r="E16" s="51">
        <f t="shared" si="4"/>
        <v>1.8732105046483665</v>
      </c>
      <c r="F16" s="51">
        <f t="shared" si="4"/>
        <v>1.8374784947228084</v>
      </c>
      <c r="G16" s="51">
        <f t="shared" si="4"/>
        <v>1.8965142687337178</v>
      </c>
      <c r="H16" s="51">
        <f t="shared" si="4"/>
        <v>2.0573083133987304</v>
      </c>
      <c r="I16" s="51">
        <f t="shared" si="4"/>
        <v>2.040477460165993</v>
      </c>
      <c r="J16" s="51">
        <f t="shared" si="4"/>
        <v>2.0042278743754141</v>
      </c>
      <c r="K16" s="51">
        <f t="shared" si="4"/>
        <v>2.3069148070126175</v>
      </c>
      <c r="L16" s="51">
        <f t="shared" si="4"/>
        <v>2.3604267972226998</v>
      </c>
      <c r="M16" s="51">
        <f t="shared" si="4"/>
        <v>2.4194625712336091</v>
      </c>
      <c r="N16" s="65">
        <f t="shared" si="0"/>
        <v>2.0529999999999999</v>
      </c>
      <c r="O16" s="52" t="s">
        <v>10</v>
      </c>
      <c r="P16" s="85">
        <v>13.46</v>
      </c>
      <c r="Q16" s="88"/>
      <c r="R16" s="89">
        <v>36.86</v>
      </c>
      <c r="S16" s="88"/>
      <c r="T16" s="90">
        <v>69.150000000000006</v>
      </c>
    </row>
    <row r="17" spans="2:20" x14ac:dyDescent="0.25">
      <c r="O17" s="52" t="s">
        <v>11</v>
      </c>
      <c r="P17" s="85">
        <v>12.29</v>
      </c>
      <c r="Q17" s="88"/>
      <c r="R17" s="89">
        <v>33.590000000000003</v>
      </c>
      <c r="S17" s="88"/>
      <c r="T17" s="90">
        <v>63.09</v>
      </c>
    </row>
    <row r="18" spans="2:20" x14ac:dyDescent="0.25">
      <c r="B18" t="s">
        <v>80</v>
      </c>
      <c r="D18">
        <v>2.25</v>
      </c>
      <c r="E18" t="s">
        <v>82</v>
      </c>
      <c r="O18" s="52" t="s">
        <v>12</v>
      </c>
      <c r="P18" s="85">
        <v>11.05</v>
      </c>
      <c r="Q18" s="88"/>
      <c r="R18" s="89">
        <v>30.23</v>
      </c>
      <c r="S18" s="88"/>
      <c r="T18" s="90">
        <v>56.83</v>
      </c>
    </row>
    <row r="19" spans="2:20" x14ac:dyDescent="0.25">
      <c r="B19" s="46" t="s">
        <v>81</v>
      </c>
      <c r="C19" s="46"/>
      <c r="D19" s="46">
        <v>0.66</v>
      </c>
      <c r="E19" s="46" t="s">
        <v>82</v>
      </c>
      <c r="F19" s="46"/>
      <c r="G19" s="46"/>
      <c r="H19" s="46"/>
      <c r="I19" s="46"/>
      <c r="J19" s="46"/>
      <c r="K19" s="46"/>
      <c r="L19" s="46"/>
      <c r="M19" s="46"/>
      <c r="N19" s="46"/>
      <c r="O19" s="52" t="s">
        <v>13</v>
      </c>
      <c r="P19" s="85">
        <v>10.38</v>
      </c>
      <c r="Q19" s="88"/>
      <c r="R19" s="89">
        <v>27.77</v>
      </c>
      <c r="S19" s="88"/>
      <c r="T19" s="90">
        <v>51.94</v>
      </c>
    </row>
    <row r="20" spans="2:20" x14ac:dyDescent="0.25"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O20" s="52" t="s">
        <v>14</v>
      </c>
      <c r="P20" s="85">
        <v>9.8000000000000007</v>
      </c>
      <c r="Q20" s="88"/>
      <c r="R20" s="89">
        <v>25.55</v>
      </c>
      <c r="S20" s="88"/>
      <c r="T20" s="90">
        <v>47.51</v>
      </c>
    </row>
    <row r="21" spans="2:20" x14ac:dyDescent="0.25">
      <c r="C21" t="s">
        <v>100</v>
      </c>
      <c r="G21" t="s">
        <v>101</v>
      </c>
      <c r="O21" s="52" t="s">
        <v>3</v>
      </c>
      <c r="P21" s="85">
        <v>9.2899999999999991</v>
      </c>
      <c r="Q21" s="88"/>
      <c r="R21" s="89">
        <v>23.4</v>
      </c>
      <c r="S21" s="88"/>
      <c r="T21" s="90">
        <v>43.14</v>
      </c>
    </row>
    <row r="22" spans="2:20" x14ac:dyDescent="0.25">
      <c r="B22" s="47"/>
      <c r="C22" s="125" t="s">
        <v>83</v>
      </c>
      <c r="D22" s="125"/>
      <c r="E22" s="125" t="s">
        <v>84</v>
      </c>
      <c r="F22" s="125"/>
      <c r="G22" s="125" t="s">
        <v>102</v>
      </c>
      <c r="H22" s="125"/>
      <c r="I22" s="125" t="s">
        <v>103</v>
      </c>
      <c r="J22" s="125"/>
      <c r="K22" s="47"/>
      <c r="L22" s="47"/>
      <c r="M22" s="47"/>
      <c r="O22" s="52" t="s">
        <v>4</v>
      </c>
      <c r="P22" s="85">
        <v>8.77</v>
      </c>
      <c r="Q22" s="88"/>
      <c r="R22" s="89">
        <v>21.35</v>
      </c>
      <c r="S22" s="88"/>
      <c r="T22" s="90">
        <v>39.01</v>
      </c>
    </row>
    <row r="23" spans="2:20" x14ac:dyDescent="0.25">
      <c r="C23" s="77" t="s">
        <v>85</v>
      </c>
      <c r="D23" s="77" t="s">
        <v>86</v>
      </c>
      <c r="E23" s="77" t="s">
        <v>85</v>
      </c>
      <c r="F23" s="77" t="s">
        <v>86</v>
      </c>
      <c r="G23" s="77" t="s">
        <v>85</v>
      </c>
      <c r="H23" s="77" t="s">
        <v>86</v>
      </c>
      <c r="I23" s="77" t="s">
        <v>85</v>
      </c>
      <c r="J23" s="77" t="s">
        <v>86</v>
      </c>
      <c r="O23" s="52" t="s">
        <v>5</v>
      </c>
      <c r="P23" s="85">
        <v>8.82</v>
      </c>
      <c r="Q23" s="88"/>
      <c r="R23" s="89">
        <v>19.87</v>
      </c>
      <c r="S23" s="88"/>
      <c r="T23" s="90">
        <v>35.42</v>
      </c>
    </row>
    <row r="24" spans="2:20" x14ac:dyDescent="0.25">
      <c r="B24" s="46" t="s">
        <v>87</v>
      </c>
      <c r="C24" s="78">
        <v>1886040</v>
      </c>
      <c r="D24" s="79">
        <v>0.70416666666666672</v>
      </c>
      <c r="E24" s="78">
        <v>2277756</v>
      </c>
      <c r="F24" s="83">
        <v>0.85041666666666671</v>
      </c>
      <c r="G24" s="79"/>
      <c r="H24" s="79">
        <v>0.3038120354830976</v>
      </c>
      <c r="I24" s="79"/>
      <c r="J24" s="83">
        <v>0.86947890818858542</v>
      </c>
      <c r="O24" s="52" t="s">
        <v>6</v>
      </c>
      <c r="P24" s="85">
        <v>8.26</v>
      </c>
      <c r="Q24" s="88"/>
      <c r="R24" s="89">
        <v>17.8</v>
      </c>
      <c r="S24" s="88"/>
      <c r="T24" s="90">
        <v>31.28</v>
      </c>
    </row>
    <row r="25" spans="2:20" x14ac:dyDescent="0.25">
      <c r="B25" t="s">
        <v>88</v>
      </c>
      <c r="C25" s="78">
        <v>1572480</v>
      </c>
      <c r="D25" s="79">
        <v>0.65</v>
      </c>
      <c r="E25" s="78">
        <v>1913184</v>
      </c>
      <c r="F25" s="83">
        <v>0.79083333333333339</v>
      </c>
      <c r="G25" s="79"/>
      <c r="H25" s="79">
        <v>0.28050827139774637</v>
      </c>
      <c r="I25" s="79"/>
      <c r="J25" s="83">
        <v>0.83970223325062021</v>
      </c>
      <c r="O25" s="52" t="s">
        <v>7</v>
      </c>
      <c r="P25" s="85">
        <v>7.57</v>
      </c>
      <c r="Q25" s="88"/>
      <c r="R25" s="89">
        <v>15.45</v>
      </c>
      <c r="S25" s="88"/>
      <c r="T25" s="90">
        <v>26.59</v>
      </c>
    </row>
    <row r="26" spans="2:20" x14ac:dyDescent="0.25">
      <c r="B26" t="s">
        <v>89</v>
      </c>
      <c r="C26" s="78">
        <v>1740960</v>
      </c>
      <c r="D26" s="79">
        <v>0.65</v>
      </c>
      <c r="E26" s="78">
        <v>2103660</v>
      </c>
      <c r="F26" s="83">
        <v>0.78541666666666665</v>
      </c>
      <c r="G26" s="79"/>
      <c r="H26" s="79">
        <v>0.28050827139774637</v>
      </c>
      <c r="I26" s="79"/>
      <c r="J26" s="83">
        <v>0.80397022332506196</v>
      </c>
      <c r="O26" s="52" t="s">
        <v>8</v>
      </c>
      <c r="P26" s="85">
        <v>6.98</v>
      </c>
      <c r="Q26" s="88"/>
      <c r="R26" s="89">
        <v>13.2</v>
      </c>
      <c r="S26" s="88"/>
      <c r="T26" s="90">
        <v>21.97</v>
      </c>
    </row>
    <row r="27" spans="2:20" x14ac:dyDescent="0.25">
      <c r="B27" t="s">
        <v>90</v>
      </c>
      <c r="C27" s="78">
        <v>1825200</v>
      </c>
      <c r="D27" s="79">
        <v>0.70416666666666672</v>
      </c>
      <c r="E27" s="78">
        <v>2190240</v>
      </c>
      <c r="F27" s="83">
        <v>0.84499999999999997</v>
      </c>
      <c r="G27" s="79"/>
      <c r="H27" s="79">
        <v>0.3038120354830976</v>
      </c>
      <c r="I27" s="79"/>
      <c r="J27" s="83">
        <v>0.83970223325062021</v>
      </c>
      <c r="O27" s="52" t="s">
        <v>9</v>
      </c>
      <c r="P27" s="85">
        <v>6.41</v>
      </c>
      <c r="Q27" s="88"/>
      <c r="R27" s="89">
        <v>11.14</v>
      </c>
      <c r="S27" s="88"/>
      <c r="T27" s="90">
        <v>17.84</v>
      </c>
    </row>
    <row r="28" spans="2:20" x14ac:dyDescent="0.25">
      <c r="B28" t="s">
        <v>91</v>
      </c>
      <c r="C28" s="78">
        <v>1886040</v>
      </c>
      <c r="D28" s="79">
        <v>0.70416666666666672</v>
      </c>
      <c r="E28" s="78">
        <v>2335788</v>
      </c>
      <c r="F28" s="83">
        <v>0.87208333333333332</v>
      </c>
      <c r="G28" s="79"/>
      <c r="H28" s="79">
        <v>0.3038120354830976</v>
      </c>
      <c r="I28" s="79"/>
      <c r="J28" s="83">
        <v>1.0004962779156328</v>
      </c>
      <c r="O28" s="52" t="s">
        <v>10</v>
      </c>
      <c r="P28" s="85">
        <v>5.47</v>
      </c>
      <c r="Q28" s="88"/>
      <c r="R28" s="89">
        <v>8.42</v>
      </c>
      <c r="S28" s="88"/>
      <c r="T28" s="90">
        <v>12.5</v>
      </c>
    </row>
    <row r="29" spans="2:20" x14ac:dyDescent="0.25">
      <c r="B29" t="s">
        <v>92</v>
      </c>
      <c r="C29" s="78">
        <v>1544400</v>
      </c>
      <c r="D29" s="79">
        <v>0.59583333333333333</v>
      </c>
      <c r="E29" s="78">
        <v>1993680</v>
      </c>
      <c r="F29" s="83">
        <v>0.76916666666666667</v>
      </c>
      <c r="G29" s="79"/>
      <c r="H29" s="79">
        <v>0.25720450731239514</v>
      </c>
      <c r="I29" s="79"/>
      <c r="J29" s="83">
        <v>1.0302729528535979</v>
      </c>
      <c r="O29" s="52" t="s">
        <v>11</v>
      </c>
      <c r="P29" s="85">
        <v>4.49</v>
      </c>
      <c r="Q29" s="88"/>
      <c r="R29" s="89">
        <v>5.71</v>
      </c>
      <c r="S29" s="88"/>
      <c r="T29" s="90">
        <v>7.27</v>
      </c>
    </row>
    <row r="30" spans="2:20" x14ac:dyDescent="0.25">
      <c r="B30" t="s">
        <v>93</v>
      </c>
      <c r="C30" s="78">
        <v>1740960</v>
      </c>
      <c r="D30" s="79">
        <v>0.65</v>
      </c>
      <c r="E30" s="78">
        <v>2176200</v>
      </c>
      <c r="F30" s="83">
        <v>0.8125</v>
      </c>
      <c r="G30" s="79"/>
      <c r="H30" s="79">
        <v>0.28050827139774637</v>
      </c>
      <c r="I30" s="79"/>
      <c r="J30" s="83">
        <v>0.97071960297766746</v>
      </c>
      <c r="O30" s="52" t="s">
        <v>12</v>
      </c>
      <c r="P30" s="85">
        <v>4</v>
      </c>
      <c r="Q30" s="88"/>
      <c r="R30" s="89">
        <v>4</v>
      </c>
      <c r="S30" s="88"/>
      <c r="T30" s="90">
        <v>4</v>
      </c>
    </row>
    <row r="31" spans="2:20" x14ac:dyDescent="0.25">
      <c r="B31" t="s">
        <v>94</v>
      </c>
      <c r="C31" s="78">
        <v>2031120</v>
      </c>
      <c r="D31" s="79">
        <v>0.7583333333333333</v>
      </c>
      <c r="E31" s="78">
        <v>2582424</v>
      </c>
      <c r="F31" s="83">
        <v>0.96416666666666662</v>
      </c>
      <c r="G31" s="79"/>
      <c r="H31" s="79">
        <v>0.32711579956844883</v>
      </c>
      <c r="I31" s="79"/>
      <c r="J31" s="83">
        <v>1.2267990074441686</v>
      </c>
      <c r="P31" s="10"/>
      <c r="Q31" s="10"/>
      <c r="R31" s="10"/>
      <c r="S31" s="10"/>
      <c r="T31" s="10"/>
    </row>
    <row r="32" spans="2:20" x14ac:dyDescent="0.25">
      <c r="B32" t="s">
        <v>95</v>
      </c>
      <c r="C32" s="78">
        <v>2106000</v>
      </c>
      <c r="D32" s="79">
        <v>0.8125</v>
      </c>
      <c r="E32" s="78">
        <v>2653560</v>
      </c>
      <c r="F32" s="83">
        <v>1.0237499999999999</v>
      </c>
      <c r="G32" s="79"/>
      <c r="H32" s="79">
        <v>0.3508511148405658</v>
      </c>
      <c r="I32" s="79"/>
      <c r="J32" s="83">
        <v>1.2565756823821339</v>
      </c>
      <c r="P32" s="10"/>
      <c r="Q32" s="10"/>
      <c r="R32" s="10"/>
      <c r="S32" s="10"/>
      <c r="T32" s="10"/>
    </row>
    <row r="33" spans="2:10" x14ac:dyDescent="0.25">
      <c r="B33" t="s">
        <v>96</v>
      </c>
      <c r="C33" s="78">
        <v>2321280</v>
      </c>
      <c r="D33" s="79">
        <v>0.8666666666666667</v>
      </c>
      <c r="E33" s="78">
        <v>2901600</v>
      </c>
      <c r="F33" s="83">
        <v>1.0833333333333333</v>
      </c>
      <c r="G33" s="79"/>
      <c r="H33" s="79">
        <v>0.37415487892591709</v>
      </c>
      <c r="I33" s="79"/>
      <c r="J33" s="83">
        <v>1.2923076923076922</v>
      </c>
    </row>
    <row r="34" spans="2:10" x14ac:dyDescent="0.25">
      <c r="B34" t="s">
        <v>97</v>
      </c>
      <c r="C34" s="78">
        <v>1544400</v>
      </c>
      <c r="D34" s="79">
        <v>0.59583333333333333</v>
      </c>
      <c r="E34" s="78">
        <v>1993680</v>
      </c>
      <c r="F34" s="83">
        <v>0.76916666666666667</v>
      </c>
      <c r="G34" s="79"/>
      <c r="H34" s="79">
        <v>0.25720450731239514</v>
      </c>
      <c r="I34" s="79"/>
      <c r="J34" s="83">
        <v>1.0302729528535979</v>
      </c>
    </row>
    <row r="35" spans="2:10" x14ac:dyDescent="0.25">
      <c r="B35" t="s">
        <v>98</v>
      </c>
      <c r="C35" s="78">
        <v>1740960</v>
      </c>
      <c r="D35" s="79">
        <v>0.65</v>
      </c>
      <c r="E35" s="78">
        <v>2118168</v>
      </c>
      <c r="F35" s="83">
        <v>0.79083333333333339</v>
      </c>
      <c r="G35" s="79"/>
      <c r="H35" s="79">
        <v>0.28050827139774637</v>
      </c>
      <c r="I35" s="79"/>
      <c r="J35" s="83">
        <v>0.83970223325062021</v>
      </c>
    </row>
    <row r="36" spans="2:10" x14ac:dyDescent="0.25">
      <c r="B36" t="s">
        <v>99</v>
      </c>
      <c r="C36" s="78">
        <v>21939840</v>
      </c>
      <c r="D36" s="79">
        <v>0.69570776255707756</v>
      </c>
      <c r="E36" s="78">
        <v>27239940</v>
      </c>
      <c r="F36" s="82">
        <v>0.8637728310502284</v>
      </c>
      <c r="G36" s="79"/>
      <c r="H36" s="79">
        <v>0.30000000000000004</v>
      </c>
      <c r="I36" s="79"/>
      <c r="J36" s="82">
        <v>0.99999999999999967</v>
      </c>
    </row>
  </sheetData>
  <mergeCells count="31">
    <mergeCell ref="C22:D22"/>
    <mergeCell ref="E22:F22"/>
    <mergeCell ref="G22:H22"/>
    <mergeCell ref="I22:J22"/>
    <mergeCell ref="O1:P1"/>
    <mergeCell ref="O5:P5"/>
    <mergeCell ref="O7:P7"/>
    <mergeCell ref="O11:P11"/>
    <mergeCell ref="Q1:R1"/>
    <mergeCell ref="S1:T1"/>
    <mergeCell ref="O2:P2"/>
    <mergeCell ref="Q2:R2"/>
    <mergeCell ref="S2:T2"/>
    <mergeCell ref="Q5:R5"/>
    <mergeCell ref="S5:T5"/>
    <mergeCell ref="O6:P6"/>
    <mergeCell ref="Q6:R6"/>
    <mergeCell ref="S6:T6"/>
    <mergeCell ref="Q7:R7"/>
    <mergeCell ref="S7:T7"/>
    <mergeCell ref="O8:P8"/>
    <mergeCell ref="Q8:R8"/>
    <mergeCell ref="S8:T8"/>
    <mergeCell ref="Q11:R11"/>
    <mergeCell ref="S11:T11"/>
    <mergeCell ref="O9:P9"/>
    <mergeCell ref="Q9:R9"/>
    <mergeCell ref="S9:T9"/>
    <mergeCell ref="O10:P10"/>
    <mergeCell ref="Q10:R10"/>
    <mergeCell ref="S10:T10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X18"/>
  <sheetViews>
    <sheetView workbookViewId="0">
      <selection activeCell="S35" sqref="S35"/>
    </sheetView>
  </sheetViews>
  <sheetFormatPr defaultRowHeight="15" x14ac:dyDescent="0.25"/>
  <cols>
    <col min="5" max="5" width="10.140625" bestFit="1" customWidth="1"/>
  </cols>
  <sheetData>
    <row r="1" spans="3:24" x14ac:dyDescent="0.25">
      <c r="D1" s="119" t="s">
        <v>40</v>
      </c>
      <c r="E1" s="119"/>
      <c r="F1" s="119"/>
      <c r="G1" s="119" t="s">
        <v>41</v>
      </c>
      <c r="H1" s="119"/>
      <c r="I1" s="119"/>
      <c r="J1" s="119" t="s">
        <v>42</v>
      </c>
      <c r="K1" s="119"/>
      <c r="L1" s="119"/>
      <c r="M1" s="119" t="s">
        <v>52</v>
      </c>
      <c r="N1" s="119"/>
      <c r="O1" s="119"/>
      <c r="P1" s="118" t="s">
        <v>73</v>
      </c>
      <c r="Q1" s="118"/>
      <c r="R1" s="118"/>
      <c r="S1" s="118"/>
      <c r="T1" s="118"/>
      <c r="U1" s="118"/>
      <c r="V1" s="118"/>
      <c r="W1" s="118"/>
      <c r="X1" s="118"/>
    </row>
    <row r="2" spans="3:24" x14ac:dyDescent="0.25">
      <c r="C2" s="56" t="s">
        <v>8</v>
      </c>
      <c r="D2" s="85">
        <v>15.29</v>
      </c>
      <c r="E2" s="24">
        <f>D2/CAV!$A$23</f>
        <v>9.1600766834411693E-2</v>
      </c>
      <c r="F2" s="53">
        <f>VLOOKUP(D2,CAV!$A$2:$B$23,2,TRUE)</f>
        <v>499</v>
      </c>
      <c r="G2" s="86">
        <v>42.46</v>
      </c>
      <c r="H2" s="24">
        <f>G2/CAV!$A$23</f>
        <v>0.25437335250419363</v>
      </c>
      <c r="I2" s="53">
        <f>VLOOKUP(G2,CAV!$A$2:$B$23,2,TRUE)</f>
        <v>509</v>
      </c>
      <c r="J2" s="87">
        <v>79.91</v>
      </c>
      <c r="K2" s="24">
        <f>J2/CAV!$A$23</f>
        <v>0.47873232686316802</v>
      </c>
      <c r="L2" s="53">
        <f>VLOOKUP(J2,CAV!$A$2:$B$23,2,TRUE)</f>
        <v>516</v>
      </c>
      <c r="M2" s="30">
        <v>17.75</v>
      </c>
      <c r="N2" s="31">
        <f>M2/CAV!$C$23</f>
        <v>0.10633836568416008</v>
      </c>
      <c r="O2" s="53">
        <f>VLOOKUP(M2,CAV!$A$2:$B$23,2,TRUE)</f>
        <v>501</v>
      </c>
      <c r="P2" s="61">
        <v>38.58</v>
      </c>
      <c r="Q2" s="61">
        <v>20.28</v>
      </c>
      <c r="R2" s="61">
        <v>16.91</v>
      </c>
      <c r="S2" s="62">
        <f>P2/CAV!$C$23</f>
        <v>0.23112868439971243</v>
      </c>
      <c r="T2" s="62">
        <f>Q2/CAV!$C$23</f>
        <v>0.12149532710280375</v>
      </c>
      <c r="U2" s="62">
        <f>R2/CAV!$C$23</f>
        <v>0.10130601485741673</v>
      </c>
      <c r="V2" s="61">
        <v>507.76</v>
      </c>
      <c r="W2" s="61">
        <v>502</v>
      </c>
      <c r="X2" s="61">
        <v>500.67</v>
      </c>
    </row>
    <row r="3" spans="3:24" x14ac:dyDescent="0.25">
      <c r="C3" s="56" t="s">
        <v>9</v>
      </c>
      <c r="D3" s="85">
        <v>14.57</v>
      </c>
      <c r="E3" s="24">
        <f>D3/CAV!$A$23</f>
        <v>8.7287323268631686E-2</v>
      </c>
      <c r="F3" s="53">
        <f>VLOOKUP(D3,CAV!$A$2:$B$23,2,TRUE)</f>
        <v>499</v>
      </c>
      <c r="G3" s="86">
        <v>40.049999999999997</v>
      </c>
      <c r="H3" s="24">
        <f>G3/CAV!$A$23</f>
        <v>0.23993529834651331</v>
      </c>
      <c r="I3" s="53">
        <f>VLOOKUP(G3,CAV!$A$2:$B$23,2,TRUE)</f>
        <v>507.67</v>
      </c>
      <c r="J3" s="87">
        <v>75.2</v>
      </c>
      <c r="K3" s="24">
        <f>J3/CAV!$A$23</f>
        <v>0.45051521687035712</v>
      </c>
      <c r="L3" s="53">
        <f>VLOOKUP(J3,CAV!$A$2:$B$23,2,TRUE)</f>
        <v>516</v>
      </c>
      <c r="M3" s="30">
        <v>16.87</v>
      </c>
      <c r="N3" s="31">
        <f>M3/CAV!$C$23</f>
        <v>0.10106637910376229</v>
      </c>
      <c r="O3" s="53">
        <f>VLOOKUP(M3,CAV!$A$2:$B$23,2,TRUE)</f>
        <v>499</v>
      </c>
      <c r="P3" s="61">
        <v>38.58</v>
      </c>
      <c r="Q3" s="61">
        <v>20.28</v>
      </c>
      <c r="R3" s="61">
        <v>16.91</v>
      </c>
      <c r="S3" s="62">
        <f>P3/CAV!$C$23</f>
        <v>0.23112868439971243</v>
      </c>
      <c r="T3" s="62">
        <f>Q3/CAV!$C$23</f>
        <v>0.12149532710280375</v>
      </c>
      <c r="U3" s="62">
        <f>R3/CAV!$C$23</f>
        <v>0.10130601485741673</v>
      </c>
      <c r="V3" s="61">
        <v>507.76</v>
      </c>
      <c r="W3" s="61">
        <v>502</v>
      </c>
      <c r="X3" s="61">
        <v>500.67</v>
      </c>
    </row>
    <row r="4" spans="3:24" x14ac:dyDescent="0.25">
      <c r="C4" s="56" t="s">
        <v>10</v>
      </c>
      <c r="D4" s="85">
        <v>13.46</v>
      </c>
      <c r="E4" s="24">
        <f>D4/CAV!$A$23</f>
        <v>8.0637431104720839E-2</v>
      </c>
      <c r="F4" s="53">
        <f>VLOOKUP(D4,CAV!$A$2:$B$23,2,TRUE)</f>
        <v>495</v>
      </c>
      <c r="G4" s="86">
        <v>36.86</v>
      </c>
      <c r="H4" s="24">
        <f>G4/CAV!$A$23</f>
        <v>0.22082434699257131</v>
      </c>
      <c r="I4" s="53">
        <f>VLOOKUP(G4,CAV!$A$2:$B$23,2,TRUE)</f>
        <v>507</v>
      </c>
      <c r="J4" s="87">
        <v>69.150000000000006</v>
      </c>
      <c r="K4" s="24">
        <f>J4/CAV!$A$23</f>
        <v>0.41427030913012231</v>
      </c>
      <c r="L4" s="53">
        <f>VLOOKUP(J4,CAV!$A$2:$B$23,2,TRUE)</f>
        <v>515</v>
      </c>
      <c r="M4" s="30">
        <v>16.079999999999998</v>
      </c>
      <c r="N4" s="31">
        <f>M4/CAV!$C$23</f>
        <v>9.6333572969086984E-2</v>
      </c>
      <c r="O4" s="53">
        <f>VLOOKUP(M4,CAV!$A$2:$B$23,2,TRUE)</f>
        <v>499</v>
      </c>
      <c r="P4" s="61">
        <v>38.58</v>
      </c>
      <c r="Q4" s="61">
        <v>20.28</v>
      </c>
      <c r="R4" s="61">
        <v>16.91</v>
      </c>
      <c r="S4" s="62">
        <f>P4/CAV!$C$23</f>
        <v>0.23112868439971243</v>
      </c>
      <c r="T4" s="62">
        <f>Q4/CAV!$C$23</f>
        <v>0.12149532710280375</v>
      </c>
      <c r="U4" s="62">
        <f>R4/CAV!$C$23</f>
        <v>0.10130601485741673</v>
      </c>
      <c r="V4" s="61">
        <v>507.76</v>
      </c>
      <c r="W4" s="61">
        <v>502</v>
      </c>
      <c r="X4" s="61">
        <v>500.67</v>
      </c>
    </row>
    <row r="5" spans="3:24" x14ac:dyDescent="0.25">
      <c r="C5" s="56" t="s">
        <v>11</v>
      </c>
      <c r="D5" s="85">
        <v>12.29</v>
      </c>
      <c r="E5" s="24">
        <f>D5/CAV!$A$23</f>
        <v>7.3628085310328301E-2</v>
      </c>
      <c r="F5" s="53">
        <f>VLOOKUP(D5,CAV!$A$2:$B$23,2,TRUE)</f>
        <v>495</v>
      </c>
      <c r="G5" s="86">
        <v>33.590000000000003</v>
      </c>
      <c r="H5" s="24">
        <f>G5/CAV!$A$23</f>
        <v>0.20123412413132044</v>
      </c>
      <c r="I5" s="53">
        <f>VLOOKUP(G5,CAV!$A$2:$B$23,2,TRUE)</f>
        <v>505</v>
      </c>
      <c r="J5" s="87">
        <v>63.09</v>
      </c>
      <c r="K5" s="24">
        <f>J5/CAV!$A$23</f>
        <v>0.37796549245147382</v>
      </c>
      <c r="L5" s="53">
        <f>VLOOKUP(J5,CAV!$A$2:$B$23,2,TRUE)</f>
        <v>514</v>
      </c>
      <c r="M5" s="30">
        <v>15.28</v>
      </c>
      <c r="N5" s="31">
        <f>M5/CAV!$C$23</f>
        <v>9.1540857895998085E-2</v>
      </c>
      <c r="O5" s="53">
        <f>VLOOKUP(M5,CAV!$A$2:$B$23,2,TRUE)</f>
        <v>499</v>
      </c>
      <c r="P5" s="61">
        <v>38.58</v>
      </c>
      <c r="Q5" s="61">
        <v>20.28</v>
      </c>
      <c r="R5" s="61">
        <v>16.91</v>
      </c>
      <c r="S5" s="62">
        <f>P5/CAV!$C$23</f>
        <v>0.23112868439971243</v>
      </c>
      <c r="T5" s="62">
        <f>Q5/CAV!$C$23</f>
        <v>0.12149532710280375</v>
      </c>
      <c r="U5" s="62">
        <f>R5/CAV!$C$23</f>
        <v>0.10130601485741673</v>
      </c>
      <c r="V5" s="61">
        <v>507.76</v>
      </c>
      <c r="W5" s="61">
        <v>502</v>
      </c>
      <c r="X5" s="61">
        <v>500.67</v>
      </c>
    </row>
    <row r="6" spans="3:24" x14ac:dyDescent="0.25">
      <c r="C6" s="56" t="s">
        <v>12</v>
      </c>
      <c r="D6" s="85">
        <v>11.05</v>
      </c>
      <c r="E6" s="24">
        <f>D6/CAV!$A$23</f>
        <v>6.6199376947040506E-2</v>
      </c>
      <c r="F6" s="53">
        <f>VLOOKUP(D6,CAV!$A$2:$B$23,2,TRUE)</f>
        <v>495</v>
      </c>
      <c r="G6" s="86">
        <v>30.23</v>
      </c>
      <c r="H6" s="24">
        <f>G6/CAV!$A$23</f>
        <v>0.181104720824347</v>
      </c>
      <c r="I6" s="53">
        <f>VLOOKUP(G6,CAV!$A$2:$B$23,2,TRUE)</f>
        <v>505</v>
      </c>
      <c r="J6" s="87">
        <v>56.83</v>
      </c>
      <c r="K6" s="24">
        <f>J6/CAV!$A$23</f>
        <v>0.34046249700455311</v>
      </c>
      <c r="L6" s="53">
        <f>VLOOKUP(J6,CAV!$A$2:$B$23,2,TRUE)</f>
        <v>512.71</v>
      </c>
      <c r="M6" s="30">
        <v>14.34</v>
      </c>
      <c r="N6" s="31">
        <f>M6/CAV!$C$23</f>
        <v>8.590941768511863E-2</v>
      </c>
      <c r="O6" s="53">
        <f>VLOOKUP(M6,CAV!$A$2:$B$23,2,TRUE)</f>
        <v>499</v>
      </c>
      <c r="P6" s="61">
        <v>38.58</v>
      </c>
      <c r="Q6" s="61">
        <v>20.28</v>
      </c>
      <c r="R6" s="61">
        <v>16.91</v>
      </c>
      <c r="S6" s="62">
        <f>P6/CAV!$C$23</f>
        <v>0.23112868439971243</v>
      </c>
      <c r="T6" s="62">
        <f>Q6/CAV!$C$23</f>
        <v>0.12149532710280375</v>
      </c>
      <c r="U6" s="62">
        <f>R6/CAV!$C$23</f>
        <v>0.10130601485741673</v>
      </c>
      <c r="V6" s="61">
        <v>507.76</v>
      </c>
      <c r="W6" s="61">
        <v>502</v>
      </c>
      <c r="X6" s="61">
        <v>500.67</v>
      </c>
    </row>
    <row r="7" spans="3:24" x14ac:dyDescent="0.25">
      <c r="C7" s="56" t="s">
        <v>13</v>
      </c>
      <c r="D7" s="85">
        <v>10.38</v>
      </c>
      <c r="E7" s="24">
        <f>D7/CAV!$A$23</f>
        <v>6.2185478073328547E-2</v>
      </c>
      <c r="F7" s="53">
        <f>VLOOKUP(D7,CAV!$A$2:$B$23,2,TRUE)</f>
        <v>495</v>
      </c>
      <c r="G7" s="86">
        <v>27.77</v>
      </c>
      <c r="H7" s="24">
        <f>G7/CAV!$A$23</f>
        <v>0.16636712197459863</v>
      </c>
      <c r="I7" s="53">
        <f>VLOOKUP(G7,CAV!$A$2:$B$23,2,TRUE)</f>
        <v>502</v>
      </c>
      <c r="J7" s="87">
        <v>51.94</v>
      </c>
      <c r="K7" s="24">
        <f>J7/CAV!$A$23</f>
        <v>0.31116702612029717</v>
      </c>
      <c r="L7" s="53">
        <f>VLOOKUP(J7,CAV!$A$2:$B$23,2,TRUE)</f>
        <v>511</v>
      </c>
      <c r="M7" s="30">
        <v>15.79</v>
      </c>
      <c r="N7" s="31">
        <f>M7/CAV!$C$23</f>
        <v>9.4596213755092265E-2</v>
      </c>
      <c r="O7" s="53">
        <f>VLOOKUP(M7,CAV!$A$2:$B$23,2,TRUE)</f>
        <v>499</v>
      </c>
      <c r="P7" s="61">
        <v>38.58</v>
      </c>
      <c r="Q7" s="61">
        <v>20.28</v>
      </c>
      <c r="R7" s="61">
        <v>16.91</v>
      </c>
      <c r="S7" s="62">
        <f>P7/CAV!$C$23</f>
        <v>0.23112868439971243</v>
      </c>
      <c r="T7" s="62">
        <f>Q7/CAV!$C$23</f>
        <v>0.12149532710280375</v>
      </c>
      <c r="U7" s="62">
        <f>R7/CAV!$C$23</f>
        <v>0.10130601485741673</v>
      </c>
      <c r="V7" s="61">
        <v>507.76</v>
      </c>
      <c r="W7" s="61">
        <v>502</v>
      </c>
      <c r="X7" s="61">
        <v>500.67</v>
      </c>
    </row>
    <row r="8" spans="3:24" x14ac:dyDescent="0.25">
      <c r="C8" s="56" t="s">
        <v>14</v>
      </c>
      <c r="D8" s="85">
        <v>9.8000000000000007</v>
      </c>
      <c r="E8" s="24">
        <f>D8/CAV!$A$23</f>
        <v>5.8710759645339096E-2</v>
      </c>
      <c r="F8" s="53">
        <f>VLOOKUP(D8,CAV!$A$2:$B$23,2,TRUE)</f>
        <v>495</v>
      </c>
      <c r="G8" s="86">
        <v>25.55</v>
      </c>
      <c r="H8" s="24">
        <f>G8/CAV!$A$23</f>
        <v>0.15306733764677691</v>
      </c>
      <c r="I8" s="53">
        <f>VLOOKUP(G8,CAV!$A$2:$B$23,2,TRUE)</f>
        <v>502</v>
      </c>
      <c r="J8" s="87">
        <v>47.51</v>
      </c>
      <c r="K8" s="24">
        <f>J8/CAV!$A$23</f>
        <v>0.28462736640306735</v>
      </c>
      <c r="L8" s="53">
        <f>VLOOKUP(J8,CAV!$A$2:$B$23,2,TRUE)</f>
        <v>509</v>
      </c>
      <c r="M8" s="30">
        <v>19.66</v>
      </c>
      <c r="N8" s="31">
        <f>M8/CAV!$C$23</f>
        <v>0.11778097292115984</v>
      </c>
      <c r="O8" s="53">
        <f>VLOOKUP(M8,CAV!$A$2:$B$23,2,TRUE)</f>
        <v>501</v>
      </c>
      <c r="P8" s="61">
        <v>38.58</v>
      </c>
      <c r="Q8" s="61">
        <v>20.28</v>
      </c>
      <c r="R8" s="61">
        <v>16.91</v>
      </c>
      <c r="S8" s="62">
        <f>P8/CAV!$C$23</f>
        <v>0.23112868439971243</v>
      </c>
      <c r="T8" s="62">
        <f>Q8/CAV!$C$23</f>
        <v>0.12149532710280375</v>
      </c>
      <c r="U8" s="62">
        <f>R8/CAV!$C$23</f>
        <v>0.10130601485741673</v>
      </c>
      <c r="V8" s="61">
        <v>507.76</v>
      </c>
      <c r="W8" s="61">
        <v>502</v>
      </c>
      <c r="X8" s="61">
        <v>500.67</v>
      </c>
    </row>
    <row r="9" spans="3:24" x14ac:dyDescent="0.25">
      <c r="C9" s="56" t="s">
        <v>3</v>
      </c>
      <c r="D9" s="85">
        <v>9.2899999999999991</v>
      </c>
      <c r="E9" s="24">
        <f>D9/CAV!$A$23</f>
        <v>5.5655403786244909E-2</v>
      </c>
      <c r="F9" s="53">
        <f>VLOOKUP(D9,CAV!$A$2:$B$23,2,TRUE)</f>
        <v>495</v>
      </c>
      <c r="G9" s="86">
        <v>23.4</v>
      </c>
      <c r="H9" s="24">
        <f>G9/CAV!$A$23</f>
        <v>0.14018691588785048</v>
      </c>
      <c r="I9" s="53">
        <f>VLOOKUP(G9,CAV!$A$2:$B$23,2,TRUE)</f>
        <v>502</v>
      </c>
      <c r="J9" s="87">
        <v>43.14</v>
      </c>
      <c r="K9" s="24">
        <f>J9/CAV!$A$23</f>
        <v>0.2584471603163192</v>
      </c>
      <c r="L9" s="53">
        <f>VLOOKUP(J9,CAV!$A$2:$B$23,2,TRUE)</f>
        <v>509</v>
      </c>
      <c r="M9" s="30">
        <v>18.91</v>
      </c>
      <c r="N9" s="31">
        <f>M9/CAV!$C$23</f>
        <v>0.113287802540139</v>
      </c>
      <c r="O9" s="53">
        <f>VLOOKUP(M9,CAV!$A$2:$B$23,2,TRUE)</f>
        <v>501</v>
      </c>
      <c r="P9" s="61">
        <v>38.58</v>
      </c>
      <c r="Q9" s="61">
        <v>20.28</v>
      </c>
      <c r="R9" s="61">
        <v>16.91</v>
      </c>
      <c r="S9" s="62">
        <f>P9/CAV!$C$23</f>
        <v>0.23112868439971243</v>
      </c>
      <c r="T9" s="62">
        <f>Q9/CAV!$C$23</f>
        <v>0.12149532710280375</v>
      </c>
      <c r="U9" s="62">
        <f>R9/CAV!$C$23</f>
        <v>0.10130601485741673</v>
      </c>
      <c r="V9" s="61">
        <v>507.76</v>
      </c>
      <c r="W9" s="61">
        <v>502</v>
      </c>
      <c r="X9" s="61">
        <v>500.67</v>
      </c>
    </row>
    <row r="10" spans="3:24" x14ac:dyDescent="0.25">
      <c r="C10" s="56" t="s">
        <v>4</v>
      </c>
      <c r="D10" s="85">
        <v>8.77</v>
      </c>
      <c r="E10" s="24">
        <f>D10/CAV!$A$23</f>
        <v>5.254013898873712E-2</v>
      </c>
      <c r="F10" s="53">
        <f>VLOOKUP(D10,CAV!$A$2:$B$23,2,TRUE)</f>
        <v>495</v>
      </c>
      <c r="G10" s="86">
        <v>21.35</v>
      </c>
      <c r="H10" s="24">
        <f>G10/CAV!$A$23</f>
        <v>0.12790558351306017</v>
      </c>
      <c r="I10" s="53">
        <f>VLOOKUP(G10,CAV!$A$2:$B$23,2,TRUE)</f>
        <v>502</v>
      </c>
      <c r="J10" s="87">
        <v>39.01</v>
      </c>
      <c r="K10" s="24">
        <f>J10/CAV!$A$23</f>
        <v>0.23370476875149773</v>
      </c>
      <c r="L10" s="53">
        <f>VLOOKUP(J10,CAV!$A$2:$B$23,2,TRUE)</f>
        <v>507.67</v>
      </c>
      <c r="M10" s="30">
        <v>18.89</v>
      </c>
      <c r="N10" s="31">
        <f>M10/CAV!$C$23</f>
        <v>0.11316798466331178</v>
      </c>
      <c r="O10" s="53">
        <f>VLOOKUP(M10,CAV!$A$2:$B$23,2,TRUE)</f>
        <v>501</v>
      </c>
      <c r="P10" s="61">
        <v>38.58</v>
      </c>
      <c r="Q10" s="61">
        <v>20.28</v>
      </c>
      <c r="R10" s="61">
        <v>16.91</v>
      </c>
      <c r="S10" s="62">
        <f>P10/CAV!$C$23</f>
        <v>0.23112868439971243</v>
      </c>
      <c r="T10" s="62">
        <f>Q10/CAV!$C$23</f>
        <v>0.12149532710280375</v>
      </c>
      <c r="U10" s="62">
        <f>R10/CAV!$C$23</f>
        <v>0.10130601485741673</v>
      </c>
      <c r="V10" s="61">
        <v>507.76</v>
      </c>
      <c r="W10" s="61">
        <v>502</v>
      </c>
      <c r="X10" s="61">
        <v>500.67</v>
      </c>
    </row>
    <row r="11" spans="3:24" x14ac:dyDescent="0.25">
      <c r="C11" s="56" t="s">
        <v>5</v>
      </c>
      <c r="D11" s="85">
        <v>8.82</v>
      </c>
      <c r="E11" s="24">
        <f>D11/CAV!$A$23</f>
        <v>5.2839683680805181E-2</v>
      </c>
      <c r="F11" s="53">
        <f>VLOOKUP(D11,CAV!$A$2:$B$23,2,TRUE)</f>
        <v>495</v>
      </c>
      <c r="G11" s="86">
        <v>19.87</v>
      </c>
      <c r="H11" s="24">
        <f>G11/CAV!$A$23</f>
        <v>0.11903906062784569</v>
      </c>
      <c r="I11" s="53">
        <f>VLOOKUP(G11,CAV!$A$2:$B$23,2,TRUE)</f>
        <v>501</v>
      </c>
      <c r="J11" s="87">
        <v>35.42</v>
      </c>
      <c r="K11" s="24">
        <f>J11/CAV!$A$23</f>
        <v>0.21219745986101129</v>
      </c>
      <c r="L11" s="53">
        <f>VLOOKUP(J11,CAV!$A$2:$B$23,2,TRUE)</f>
        <v>507</v>
      </c>
      <c r="M11" s="57"/>
      <c r="N11" s="58"/>
      <c r="O11" s="59"/>
      <c r="P11" s="61">
        <v>38.58</v>
      </c>
      <c r="Q11" s="61">
        <v>20.28</v>
      </c>
      <c r="R11" s="61">
        <v>16.91</v>
      </c>
      <c r="S11" s="62">
        <f>P11/CAV!$C$23</f>
        <v>0.23112868439971243</v>
      </c>
      <c r="T11" s="62">
        <f>Q11/CAV!$C$23</f>
        <v>0.12149532710280375</v>
      </c>
      <c r="U11" s="62">
        <f>R11/CAV!$C$23</f>
        <v>0.10130601485741673</v>
      </c>
      <c r="V11" s="61">
        <v>507.76</v>
      </c>
      <c r="W11" s="61">
        <v>502</v>
      </c>
      <c r="X11" s="61">
        <v>500.67</v>
      </c>
    </row>
    <row r="12" spans="3:24" x14ac:dyDescent="0.25">
      <c r="C12" s="56" t="s">
        <v>6</v>
      </c>
      <c r="D12" s="85">
        <v>8.26</v>
      </c>
      <c r="E12" s="24">
        <f>D12/CAV!$A$23</f>
        <v>4.9484783129642947E-2</v>
      </c>
      <c r="F12" s="53">
        <f>VLOOKUP(D12,CAV!$A$2:$B$23,2,TRUE)</f>
        <v>495</v>
      </c>
      <c r="G12" s="86">
        <v>17.8</v>
      </c>
      <c r="H12" s="24">
        <f>G12/CAV!$A$23</f>
        <v>0.10663791037622815</v>
      </c>
      <c r="I12" s="53">
        <f>VLOOKUP(G12,CAV!$A$2:$B$23,2,TRUE)</f>
        <v>501</v>
      </c>
      <c r="J12" s="87">
        <v>31.28</v>
      </c>
      <c r="K12" s="24">
        <f>J12/CAV!$A$23</f>
        <v>0.1873951593577762</v>
      </c>
      <c r="L12" s="53">
        <f>VLOOKUP(J12,CAV!$A$2:$B$23,2,TRUE)</f>
        <v>505</v>
      </c>
      <c r="O12" s="19"/>
      <c r="P12" s="61">
        <v>38.58</v>
      </c>
      <c r="Q12" s="61">
        <v>20.28</v>
      </c>
      <c r="R12" s="61">
        <v>16.91</v>
      </c>
      <c r="S12" s="62">
        <f>P12/CAV!$C$23</f>
        <v>0.23112868439971243</v>
      </c>
      <c r="T12" s="62">
        <f>Q12/CAV!$C$23</f>
        <v>0.12149532710280375</v>
      </c>
      <c r="U12" s="62">
        <f>R12/CAV!$C$23</f>
        <v>0.10130601485741673</v>
      </c>
      <c r="V12" s="61">
        <v>507.76</v>
      </c>
      <c r="W12" s="61">
        <v>502</v>
      </c>
      <c r="X12" s="61">
        <v>500.67</v>
      </c>
    </row>
    <row r="13" spans="3:24" x14ac:dyDescent="0.25">
      <c r="C13" s="56" t="s">
        <v>7</v>
      </c>
      <c r="D13" s="85">
        <v>7.57</v>
      </c>
      <c r="E13" s="24">
        <f>D13/CAV!$A$23</f>
        <v>4.5351066379103765E-2</v>
      </c>
      <c r="F13" s="53">
        <f>VLOOKUP(D13,CAV!$A$2:$B$23,2,TRUE)</f>
        <v>495</v>
      </c>
      <c r="G13" s="86">
        <v>15.45</v>
      </c>
      <c r="H13" s="24">
        <f>G13/CAV!$A$23</f>
        <v>9.2559309849029478E-2</v>
      </c>
      <c r="I13" s="53">
        <f>VLOOKUP(G13,CAV!$A$2:$B$23,2,TRUE)</f>
        <v>499</v>
      </c>
      <c r="J13" s="87">
        <v>26.59</v>
      </c>
      <c r="K13" s="24">
        <f>J13/CAV!$A$23</f>
        <v>0.15929786724179248</v>
      </c>
      <c r="L13" s="53">
        <f>VLOOKUP(J13,CAV!$A$2:$B$23,2,TRUE)</f>
        <v>502</v>
      </c>
      <c r="O13" s="19"/>
      <c r="P13" s="61">
        <v>38.58</v>
      </c>
      <c r="Q13" s="61">
        <v>20.28</v>
      </c>
      <c r="R13" s="61">
        <v>16.91</v>
      </c>
      <c r="S13" s="62">
        <f>P13/CAV!$C$23</f>
        <v>0.23112868439971243</v>
      </c>
      <c r="T13" s="62">
        <f>Q13/CAV!$C$23</f>
        <v>0.12149532710280375</v>
      </c>
      <c r="U13" s="62">
        <f>R13/CAV!$C$23</f>
        <v>0.10130601485741673</v>
      </c>
      <c r="V13" s="61">
        <v>507.76</v>
      </c>
      <c r="W13" s="61">
        <v>502</v>
      </c>
      <c r="X13" s="61">
        <v>500.67</v>
      </c>
    </row>
    <row r="14" spans="3:24" x14ac:dyDescent="0.25">
      <c r="C14" s="56" t="s">
        <v>8</v>
      </c>
      <c r="D14" s="85">
        <v>15.29</v>
      </c>
      <c r="E14" s="24">
        <f>D14/CAV!$A$23</f>
        <v>9.1600766834411693E-2</v>
      </c>
      <c r="F14" s="53">
        <f>VLOOKUP(D14,CAV!$A$2:$B$23,2,TRUE)</f>
        <v>499</v>
      </c>
      <c r="G14" s="86">
        <v>42.46</v>
      </c>
      <c r="H14" s="24">
        <f>G14/CAV!$A$23</f>
        <v>0.25437335250419363</v>
      </c>
      <c r="I14" s="53">
        <f>VLOOKUP(G14,CAV!$A$2:$B$23,2,TRUE)</f>
        <v>509</v>
      </c>
      <c r="J14" s="87">
        <v>79.91</v>
      </c>
      <c r="K14" s="24">
        <f>J14/CAV!$A$23</f>
        <v>0.47873232686316802</v>
      </c>
      <c r="L14" s="53">
        <f>VLOOKUP(J14,CAV!$A$2:$B$23,2,TRUE)</f>
        <v>516</v>
      </c>
      <c r="O14" s="19"/>
      <c r="P14" s="61">
        <v>38.58</v>
      </c>
      <c r="Q14" s="61">
        <v>20.28</v>
      </c>
      <c r="R14" s="61">
        <v>16.91</v>
      </c>
      <c r="S14" s="62">
        <f>P14/CAV!$C$23</f>
        <v>0.23112868439971243</v>
      </c>
      <c r="T14" s="62">
        <f>Q14/CAV!$C$23</f>
        <v>0.12149532710280375</v>
      </c>
      <c r="U14" s="62">
        <f>R14/CAV!$C$23</f>
        <v>0.10130601485741673</v>
      </c>
      <c r="V14" s="61">
        <v>507.76</v>
      </c>
      <c r="W14" s="61">
        <v>502</v>
      </c>
      <c r="X14" s="61">
        <v>500.67</v>
      </c>
    </row>
    <row r="15" spans="3:24" x14ac:dyDescent="0.25">
      <c r="C15" s="56" t="s">
        <v>9</v>
      </c>
      <c r="D15" s="85">
        <v>14.57</v>
      </c>
      <c r="E15" s="24">
        <f>D15/CAV!$A$23</f>
        <v>8.7287323268631686E-2</v>
      </c>
      <c r="F15" s="53">
        <f>VLOOKUP(D15,CAV!$A$2:$B$23,2,TRUE)</f>
        <v>499</v>
      </c>
      <c r="G15" s="86">
        <v>40.049999999999997</v>
      </c>
      <c r="H15" s="24">
        <f>G15/CAV!$A$23</f>
        <v>0.23993529834651331</v>
      </c>
      <c r="I15" s="53">
        <f>VLOOKUP(G15,CAV!$A$2:$B$23,2,TRUE)</f>
        <v>507.67</v>
      </c>
      <c r="J15" s="87">
        <v>75.2</v>
      </c>
      <c r="K15" s="24">
        <f>J15/CAV!$A$23</f>
        <v>0.45051521687035712</v>
      </c>
      <c r="L15" s="53">
        <f>VLOOKUP(J15,CAV!$A$2:$B$23,2,TRUE)</f>
        <v>516</v>
      </c>
      <c r="O15" s="19"/>
      <c r="P15" s="61">
        <v>38.58</v>
      </c>
      <c r="Q15" s="61">
        <v>20.28</v>
      </c>
      <c r="R15" s="61">
        <v>16.91</v>
      </c>
      <c r="S15" s="62">
        <f>P15/CAV!$C$23</f>
        <v>0.23112868439971243</v>
      </c>
      <c r="T15" s="62">
        <f>Q15/CAV!$C$23</f>
        <v>0.12149532710280375</v>
      </c>
      <c r="U15" s="62">
        <f>R15/CAV!$C$23</f>
        <v>0.10130601485741673</v>
      </c>
      <c r="V15" s="61">
        <v>507.76</v>
      </c>
      <c r="W15" s="61">
        <v>502</v>
      </c>
      <c r="X15" s="61">
        <v>500.67</v>
      </c>
    </row>
    <row r="16" spans="3:24" x14ac:dyDescent="0.25">
      <c r="C16" s="56" t="s">
        <v>10</v>
      </c>
      <c r="D16" s="85">
        <v>13.46</v>
      </c>
      <c r="E16" s="24">
        <f>D16/CAV!$A$23</f>
        <v>8.0637431104720839E-2</v>
      </c>
      <c r="F16" s="53">
        <f>VLOOKUP(D16,CAV!$A$2:$B$23,2,TRUE)</f>
        <v>495</v>
      </c>
      <c r="G16" s="86">
        <v>36.86</v>
      </c>
      <c r="H16" s="24">
        <f>G16/CAV!$A$23</f>
        <v>0.22082434699257131</v>
      </c>
      <c r="I16" s="53">
        <f>VLOOKUP(G16,CAV!$A$2:$B$23,2,TRUE)</f>
        <v>507</v>
      </c>
      <c r="J16" s="87">
        <v>69.150000000000006</v>
      </c>
      <c r="K16" s="24">
        <f>J16/CAV!$A$23</f>
        <v>0.41427030913012231</v>
      </c>
      <c r="L16" s="53">
        <f>VLOOKUP(J16,CAV!$A$2:$B$23,2,TRUE)</f>
        <v>515</v>
      </c>
      <c r="O16" s="19"/>
      <c r="P16" s="61">
        <v>38.58</v>
      </c>
      <c r="Q16" s="61">
        <v>20.28</v>
      </c>
      <c r="R16" s="61">
        <v>16.91</v>
      </c>
      <c r="S16" s="62">
        <f>P16/CAV!$C$23</f>
        <v>0.23112868439971243</v>
      </c>
      <c r="T16" s="62">
        <f>Q16/CAV!$C$23</f>
        <v>0.12149532710280375</v>
      </c>
      <c r="U16" s="62">
        <f>R16/CAV!$C$23</f>
        <v>0.10130601485741673</v>
      </c>
      <c r="V16" s="61">
        <v>507.76</v>
      </c>
      <c r="W16" s="61">
        <v>502</v>
      </c>
      <c r="X16" s="61">
        <v>500.67</v>
      </c>
    </row>
    <row r="17" spans="3:24" x14ac:dyDescent="0.25">
      <c r="C17" s="56" t="s">
        <v>11</v>
      </c>
      <c r="D17" s="85">
        <v>12.29</v>
      </c>
      <c r="E17" s="24">
        <f>D17/CAV!$A$23</f>
        <v>7.3628085310328301E-2</v>
      </c>
      <c r="F17" s="53">
        <f>VLOOKUP(D17,CAV!$A$2:$B$23,2,TRUE)</f>
        <v>495</v>
      </c>
      <c r="G17" s="86">
        <v>33.590000000000003</v>
      </c>
      <c r="H17" s="24">
        <f>G17/CAV!$A$23</f>
        <v>0.20123412413132044</v>
      </c>
      <c r="I17" s="53">
        <f>VLOOKUP(G17,CAV!$A$2:$B$23,2,TRUE)</f>
        <v>505</v>
      </c>
      <c r="J17" s="87">
        <v>63.09</v>
      </c>
      <c r="K17" s="24">
        <f>J17/CAV!$A$23</f>
        <v>0.37796549245147382</v>
      </c>
      <c r="L17" s="53">
        <f>VLOOKUP(J17,CAV!$A$2:$B$23,2,TRUE)</f>
        <v>514</v>
      </c>
      <c r="O17" s="19"/>
      <c r="P17" s="61">
        <v>38.58</v>
      </c>
      <c r="Q17" s="61">
        <v>20.28</v>
      </c>
      <c r="R17" s="61">
        <v>16.91</v>
      </c>
      <c r="S17" s="62">
        <f>P17/CAV!$C$23</f>
        <v>0.23112868439971243</v>
      </c>
      <c r="T17" s="62">
        <f>Q17/CAV!$C$23</f>
        <v>0.12149532710280375</v>
      </c>
      <c r="U17" s="62">
        <f>R17/CAV!$C$23</f>
        <v>0.10130601485741673</v>
      </c>
      <c r="V17" s="61">
        <v>507.76</v>
      </c>
      <c r="W17" s="61">
        <v>502</v>
      </c>
      <c r="X17" s="61">
        <v>500.67</v>
      </c>
    </row>
    <row r="18" spans="3:24" x14ac:dyDescent="0.25">
      <c r="C18" s="56" t="s">
        <v>12</v>
      </c>
      <c r="D18" s="85">
        <v>11.05</v>
      </c>
      <c r="E18" s="24">
        <f>D18/CAV!$A$23</f>
        <v>6.6199376947040506E-2</v>
      </c>
      <c r="F18" s="53">
        <f>VLOOKUP(D18,CAV!$A$2:$B$23,2,TRUE)</f>
        <v>495</v>
      </c>
      <c r="G18" s="86">
        <v>30.23</v>
      </c>
      <c r="H18" s="24">
        <f>G18/CAV!$A$23</f>
        <v>0.181104720824347</v>
      </c>
      <c r="I18" s="53">
        <f>VLOOKUP(G18,CAV!$A$2:$B$23,2,TRUE)</f>
        <v>505</v>
      </c>
      <c r="J18" s="87">
        <v>56.83</v>
      </c>
      <c r="K18" s="24">
        <f>J18/CAV!$A$23</f>
        <v>0.34046249700455311</v>
      </c>
      <c r="L18" s="53">
        <f>VLOOKUP(J18,CAV!$A$2:$B$23,2,TRUE)</f>
        <v>512.71</v>
      </c>
      <c r="O18" s="19"/>
      <c r="P18" s="61">
        <v>38.58</v>
      </c>
      <c r="Q18" s="61">
        <v>20.28</v>
      </c>
      <c r="R18" s="61">
        <v>16.91</v>
      </c>
      <c r="S18" s="62">
        <f>P18/CAV!$C$23</f>
        <v>0.23112868439971243</v>
      </c>
      <c r="T18" s="62">
        <f>Q18/CAV!$C$23</f>
        <v>0.12149532710280375</v>
      </c>
      <c r="U18" s="62">
        <f>R18/CAV!$C$23</f>
        <v>0.10130601485741673</v>
      </c>
      <c r="V18" s="61">
        <v>507.76</v>
      </c>
      <c r="W18" s="61">
        <v>502</v>
      </c>
      <c r="X18" s="61">
        <v>500.67</v>
      </c>
    </row>
  </sheetData>
  <mergeCells count="5">
    <mergeCell ref="D1:F1"/>
    <mergeCell ref="G1:I1"/>
    <mergeCell ref="J1:L1"/>
    <mergeCell ref="M1:O1"/>
    <mergeCell ref="P1:X1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87"/>
  <sheetViews>
    <sheetView showGridLines="0" topLeftCell="O1" workbookViewId="0">
      <selection activeCell="S35" sqref="S35"/>
    </sheetView>
  </sheetViews>
  <sheetFormatPr defaultRowHeight="15" x14ac:dyDescent="0.25"/>
  <cols>
    <col min="1" max="1" width="7.140625" bestFit="1" customWidth="1"/>
    <col min="2" max="2" width="27" bestFit="1" customWidth="1"/>
    <col min="3" max="3" width="7" bestFit="1" customWidth="1"/>
    <col min="4" max="4" width="11.140625" bestFit="1" customWidth="1"/>
    <col min="5" max="5" width="8" bestFit="1" customWidth="1"/>
    <col min="6" max="6" width="17.85546875" bestFit="1" customWidth="1"/>
    <col min="7" max="7" width="15.140625" bestFit="1" customWidth="1"/>
    <col min="8" max="8" width="8" bestFit="1" customWidth="1"/>
    <col min="9" max="9" width="17.85546875" bestFit="1" customWidth="1"/>
    <col min="10" max="10" width="16.140625" customWidth="1"/>
  </cols>
  <sheetData>
    <row r="1" spans="1:10" s="26" customFormat="1" x14ac:dyDescent="0.25">
      <c r="A1" s="25" t="s">
        <v>45</v>
      </c>
      <c r="B1" s="25" t="s">
        <v>46</v>
      </c>
      <c r="C1" s="25" t="s">
        <v>47</v>
      </c>
      <c r="D1" s="25" t="s">
        <v>48</v>
      </c>
      <c r="E1" s="25" t="s">
        <v>49</v>
      </c>
      <c r="F1" s="25" t="s">
        <v>50</v>
      </c>
      <c r="G1" s="25" t="s">
        <v>51</v>
      </c>
      <c r="H1" s="25" t="s">
        <v>49</v>
      </c>
      <c r="I1" s="25" t="s">
        <v>50</v>
      </c>
      <c r="J1" s="26" t="s">
        <v>69</v>
      </c>
    </row>
    <row r="2" spans="1:10" x14ac:dyDescent="0.25">
      <c r="A2" s="27">
        <v>12279</v>
      </c>
      <c r="B2" s="27" t="s">
        <v>70</v>
      </c>
      <c r="C2" s="27">
        <v>501.55</v>
      </c>
      <c r="D2" s="27">
        <v>158</v>
      </c>
      <c r="E2" s="27">
        <v>18.89</v>
      </c>
      <c r="F2" s="28">
        <v>0.1196</v>
      </c>
      <c r="G2" s="29">
        <v>42059</v>
      </c>
      <c r="H2" s="27">
        <v>18.89</v>
      </c>
      <c r="I2" s="28">
        <v>0.1196</v>
      </c>
      <c r="J2">
        <f>H2</f>
        <v>18.89</v>
      </c>
    </row>
    <row r="3" spans="1:10" x14ac:dyDescent="0.25">
      <c r="A3" s="27">
        <v>12279</v>
      </c>
      <c r="B3" s="27" t="s">
        <v>70</v>
      </c>
      <c r="C3" s="27">
        <v>501.54</v>
      </c>
      <c r="D3" s="27">
        <v>158</v>
      </c>
      <c r="E3" s="27">
        <v>18.86</v>
      </c>
      <c r="F3" s="28">
        <v>0.11940000000000001</v>
      </c>
      <c r="G3" s="29">
        <v>42058</v>
      </c>
      <c r="H3" s="27">
        <v>18.86</v>
      </c>
      <c r="I3" s="28">
        <v>0.11940000000000001</v>
      </c>
    </row>
    <row r="4" spans="1:10" x14ac:dyDescent="0.25">
      <c r="A4" s="27">
        <v>12279</v>
      </c>
      <c r="B4" s="27" t="s">
        <v>70</v>
      </c>
      <c r="C4" s="27">
        <v>501.54</v>
      </c>
      <c r="D4" s="27">
        <v>158</v>
      </c>
      <c r="E4" s="27">
        <v>18.86</v>
      </c>
      <c r="F4" s="28">
        <v>0.11940000000000001</v>
      </c>
      <c r="G4" s="29">
        <v>42057</v>
      </c>
      <c r="H4" s="27">
        <v>18.86</v>
      </c>
      <c r="I4" s="28">
        <v>0.11940000000000001</v>
      </c>
    </row>
    <row r="5" spans="1:10" x14ac:dyDescent="0.25">
      <c r="A5" s="27">
        <v>12279</v>
      </c>
      <c r="B5" s="27" t="s">
        <v>70</v>
      </c>
      <c r="C5" s="27">
        <v>501.54</v>
      </c>
      <c r="D5" s="27">
        <v>158</v>
      </c>
      <c r="E5" s="27">
        <v>18.86</v>
      </c>
      <c r="F5" s="28">
        <v>0.11940000000000001</v>
      </c>
      <c r="G5" s="29">
        <v>42056</v>
      </c>
      <c r="H5" s="27">
        <v>18.86</v>
      </c>
      <c r="I5" s="28">
        <v>0.11940000000000001</v>
      </c>
    </row>
    <row r="6" spans="1:10" x14ac:dyDescent="0.25">
      <c r="A6" s="27">
        <v>12279</v>
      </c>
      <c r="B6" s="27" t="s">
        <v>70</v>
      </c>
      <c r="C6" s="27">
        <v>501.54</v>
      </c>
      <c r="D6" s="27">
        <v>158</v>
      </c>
      <c r="E6" s="27">
        <v>18.86</v>
      </c>
      <c r="F6" s="28">
        <v>0.11940000000000001</v>
      </c>
      <c r="G6" s="29">
        <v>42055</v>
      </c>
      <c r="H6" s="27">
        <v>18.86</v>
      </c>
      <c r="I6" s="28">
        <v>0.11940000000000001</v>
      </c>
    </row>
    <row r="7" spans="1:10" x14ac:dyDescent="0.25">
      <c r="A7" s="27">
        <v>12279</v>
      </c>
      <c r="B7" s="27" t="s">
        <v>70</v>
      </c>
      <c r="C7" s="27">
        <v>501.56</v>
      </c>
      <c r="D7" s="27">
        <v>158</v>
      </c>
      <c r="E7" s="27">
        <v>18.91</v>
      </c>
      <c r="F7" s="28">
        <v>0.1197</v>
      </c>
      <c r="G7" s="29">
        <v>42054</v>
      </c>
      <c r="H7" s="27">
        <v>18.91</v>
      </c>
      <c r="I7" s="28">
        <v>0.1197</v>
      </c>
    </row>
    <row r="8" spans="1:10" x14ac:dyDescent="0.25">
      <c r="A8" s="27">
        <v>12279</v>
      </c>
      <c r="B8" s="27" t="s">
        <v>70</v>
      </c>
      <c r="C8" s="27">
        <v>501.57</v>
      </c>
      <c r="D8" s="27">
        <v>158</v>
      </c>
      <c r="E8" s="27">
        <v>18.93</v>
      </c>
      <c r="F8" s="28">
        <v>0.1198</v>
      </c>
      <c r="G8" s="29">
        <v>42053</v>
      </c>
      <c r="H8" s="27">
        <v>18.93</v>
      </c>
      <c r="I8" s="28">
        <v>0.1198</v>
      </c>
    </row>
    <row r="9" spans="1:10" x14ac:dyDescent="0.25">
      <c r="A9" s="27">
        <v>12279</v>
      </c>
      <c r="B9" s="27" t="s">
        <v>70</v>
      </c>
      <c r="C9" s="27">
        <v>501.58</v>
      </c>
      <c r="D9" s="27">
        <v>158</v>
      </c>
      <c r="E9" s="27">
        <v>18.95</v>
      </c>
      <c r="F9" s="28">
        <v>0.11990000000000001</v>
      </c>
      <c r="G9" s="29">
        <v>42052</v>
      </c>
      <c r="H9" s="27">
        <v>18.95</v>
      </c>
      <c r="I9" s="28">
        <v>0.11990000000000001</v>
      </c>
    </row>
    <row r="10" spans="1:10" x14ac:dyDescent="0.25">
      <c r="A10" s="27">
        <v>12279</v>
      </c>
      <c r="B10" s="27" t="s">
        <v>70</v>
      </c>
      <c r="C10" s="27">
        <v>501.58</v>
      </c>
      <c r="D10" s="27">
        <v>158</v>
      </c>
      <c r="E10" s="27">
        <v>18.95</v>
      </c>
      <c r="F10" s="28">
        <v>0.11990000000000001</v>
      </c>
      <c r="G10" s="29">
        <v>42051</v>
      </c>
      <c r="H10" s="27">
        <v>18.95</v>
      </c>
      <c r="I10" s="28">
        <v>0.11990000000000001</v>
      </c>
    </row>
    <row r="11" spans="1:10" x14ac:dyDescent="0.25">
      <c r="A11" s="27">
        <v>12279</v>
      </c>
      <c r="B11" s="27" t="s">
        <v>70</v>
      </c>
      <c r="C11" s="27">
        <v>501.6</v>
      </c>
      <c r="D11" s="27">
        <v>158</v>
      </c>
      <c r="E11" s="27">
        <v>19</v>
      </c>
      <c r="F11" s="28">
        <v>0.1203</v>
      </c>
      <c r="G11" s="29">
        <v>42050</v>
      </c>
      <c r="H11" s="27">
        <v>19</v>
      </c>
      <c r="I11" s="28">
        <v>0.1203</v>
      </c>
    </row>
    <row r="12" spans="1:10" x14ac:dyDescent="0.25">
      <c r="A12" s="27">
        <v>12279</v>
      </c>
      <c r="B12" s="27" t="s">
        <v>70</v>
      </c>
      <c r="C12" s="27">
        <v>501.62</v>
      </c>
      <c r="D12" s="27">
        <v>158</v>
      </c>
      <c r="E12" s="27">
        <v>19.05</v>
      </c>
      <c r="F12" s="28">
        <v>0.1206</v>
      </c>
      <c r="G12" s="29">
        <v>42049</v>
      </c>
      <c r="H12" s="27">
        <v>19.05</v>
      </c>
      <c r="I12" s="28">
        <v>0.1206</v>
      </c>
    </row>
    <row r="13" spans="1:10" x14ac:dyDescent="0.25">
      <c r="A13" s="27">
        <v>12279</v>
      </c>
      <c r="B13" s="27" t="s">
        <v>70</v>
      </c>
      <c r="C13" s="27">
        <v>501.63</v>
      </c>
      <c r="D13" s="27">
        <v>158</v>
      </c>
      <c r="E13" s="27">
        <v>19.07</v>
      </c>
      <c r="F13" s="28">
        <v>0.1207</v>
      </c>
      <c r="G13" s="29">
        <v>42048</v>
      </c>
      <c r="H13" s="27">
        <v>19.07</v>
      </c>
      <c r="I13" s="28">
        <v>0.1207</v>
      </c>
    </row>
    <row r="14" spans="1:10" x14ac:dyDescent="0.25">
      <c r="A14" s="27">
        <v>12279</v>
      </c>
      <c r="B14" s="27" t="s">
        <v>70</v>
      </c>
      <c r="C14" s="27">
        <v>501.63</v>
      </c>
      <c r="D14" s="27">
        <v>158</v>
      </c>
      <c r="E14" s="27">
        <v>19.07</v>
      </c>
      <c r="F14" s="28">
        <v>0.1207</v>
      </c>
      <c r="G14" s="29">
        <v>42047</v>
      </c>
      <c r="H14" s="27">
        <v>19.07</v>
      </c>
      <c r="I14" s="28">
        <v>0.1207</v>
      </c>
    </row>
    <row r="15" spans="1:10" x14ac:dyDescent="0.25">
      <c r="A15" s="27">
        <v>12279</v>
      </c>
      <c r="B15" s="27" t="s">
        <v>70</v>
      </c>
      <c r="C15" s="27">
        <v>501.63</v>
      </c>
      <c r="D15" s="27">
        <v>158</v>
      </c>
      <c r="E15" s="27">
        <v>19.07</v>
      </c>
      <c r="F15" s="28">
        <v>0.1207</v>
      </c>
      <c r="G15" s="29">
        <v>42046</v>
      </c>
      <c r="H15" s="27">
        <v>19.07</v>
      </c>
      <c r="I15" s="28">
        <v>0.1207</v>
      </c>
    </row>
    <row r="16" spans="1:10" x14ac:dyDescent="0.25">
      <c r="A16" s="27">
        <v>12279</v>
      </c>
      <c r="B16" s="27" t="s">
        <v>70</v>
      </c>
      <c r="C16" s="27">
        <v>501.62</v>
      </c>
      <c r="D16" s="27">
        <v>158</v>
      </c>
      <c r="E16" s="27">
        <v>19.05</v>
      </c>
      <c r="F16" s="28">
        <v>0.1206</v>
      </c>
      <c r="G16" s="29">
        <v>42045</v>
      </c>
      <c r="H16" s="27">
        <v>19.05</v>
      </c>
      <c r="I16" s="28">
        <v>0.1206</v>
      </c>
    </row>
    <row r="17" spans="1:10" x14ac:dyDescent="0.25">
      <c r="A17" s="27">
        <v>12279</v>
      </c>
      <c r="B17" s="27" t="s">
        <v>70</v>
      </c>
      <c r="C17" s="27">
        <v>501.6</v>
      </c>
      <c r="D17" s="27">
        <v>158</v>
      </c>
      <c r="E17" s="27">
        <v>19</v>
      </c>
      <c r="F17" s="28">
        <v>0.1203</v>
      </c>
      <c r="G17" s="29">
        <v>42044</v>
      </c>
      <c r="H17" s="27">
        <v>19</v>
      </c>
      <c r="I17" s="28">
        <v>0.1203</v>
      </c>
    </row>
    <row r="18" spans="1:10" x14ac:dyDescent="0.25">
      <c r="A18" s="27">
        <v>12279</v>
      </c>
      <c r="B18" s="27" t="s">
        <v>70</v>
      </c>
      <c r="C18" s="27">
        <v>501.56</v>
      </c>
      <c r="D18" s="27">
        <v>158</v>
      </c>
      <c r="E18" s="27">
        <v>18.91</v>
      </c>
      <c r="F18" s="28">
        <v>0.1197</v>
      </c>
      <c r="G18" s="29">
        <v>42043</v>
      </c>
      <c r="H18" s="27">
        <v>18.91</v>
      </c>
      <c r="I18" s="28">
        <v>0.1197</v>
      </c>
    </row>
    <row r="19" spans="1:10" x14ac:dyDescent="0.25">
      <c r="A19" s="27">
        <v>12279</v>
      </c>
      <c r="B19" s="27" t="s">
        <v>70</v>
      </c>
      <c r="C19" s="27">
        <v>501.51</v>
      </c>
      <c r="D19" s="27">
        <v>158</v>
      </c>
      <c r="E19" s="27">
        <v>18.79</v>
      </c>
      <c r="F19" s="28">
        <v>0.11890000000000001</v>
      </c>
      <c r="G19" s="29">
        <v>42042</v>
      </c>
      <c r="H19" s="27">
        <v>18.79</v>
      </c>
      <c r="I19" s="28">
        <v>0.11890000000000001</v>
      </c>
    </row>
    <row r="20" spans="1:10" x14ac:dyDescent="0.25">
      <c r="A20" s="27">
        <v>12279</v>
      </c>
      <c r="B20" s="27" t="s">
        <v>70</v>
      </c>
      <c r="C20" s="27">
        <v>501.52</v>
      </c>
      <c r="D20" s="27">
        <v>158</v>
      </c>
      <c r="E20" s="27">
        <v>18.82</v>
      </c>
      <c r="F20" s="28">
        <v>0.1191</v>
      </c>
      <c r="G20" s="29">
        <v>42041</v>
      </c>
      <c r="H20" s="27">
        <v>18.82</v>
      </c>
      <c r="I20" s="28">
        <v>0.1191</v>
      </c>
    </row>
    <row r="21" spans="1:10" x14ac:dyDescent="0.25">
      <c r="A21" s="27">
        <v>12279</v>
      </c>
      <c r="B21" s="27" t="s">
        <v>70</v>
      </c>
      <c r="C21" s="27">
        <v>501.5</v>
      </c>
      <c r="D21" s="27">
        <v>158</v>
      </c>
      <c r="E21" s="27">
        <v>18.77</v>
      </c>
      <c r="F21" s="28">
        <v>0.1188</v>
      </c>
      <c r="G21" s="29">
        <v>42040</v>
      </c>
      <c r="H21" s="27">
        <v>18.77</v>
      </c>
      <c r="I21" s="28">
        <v>0.1188</v>
      </c>
    </row>
    <row r="22" spans="1:10" x14ac:dyDescent="0.25">
      <c r="A22" s="27">
        <v>12279</v>
      </c>
      <c r="B22" s="27" t="s">
        <v>70</v>
      </c>
      <c r="C22" s="27">
        <v>501.51</v>
      </c>
      <c r="D22" s="27">
        <v>158</v>
      </c>
      <c r="E22" s="27">
        <v>18.79</v>
      </c>
      <c r="F22" s="28">
        <v>0.11890000000000001</v>
      </c>
      <c r="G22" s="29">
        <v>42039</v>
      </c>
      <c r="H22" s="27">
        <v>18.79</v>
      </c>
      <c r="I22" s="28">
        <v>0.11890000000000001</v>
      </c>
    </row>
    <row r="23" spans="1:10" x14ac:dyDescent="0.25">
      <c r="A23" s="27">
        <v>12279</v>
      </c>
      <c r="B23" s="27" t="s">
        <v>70</v>
      </c>
      <c r="C23" s="27">
        <v>501.52</v>
      </c>
      <c r="D23" s="27">
        <v>158</v>
      </c>
      <c r="E23" s="27">
        <v>18.82</v>
      </c>
      <c r="F23" s="28">
        <v>0.1191</v>
      </c>
      <c r="G23" s="29">
        <v>42038</v>
      </c>
      <c r="H23" s="27">
        <v>18.82</v>
      </c>
      <c r="I23" s="28">
        <v>0.1191</v>
      </c>
    </row>
    <row r="24" spans="1:10" x14ac:dyDescent="0.25">
      <c r="A24" s="27">
        <v>12279</v>
      </c>
      <c r="B24" s="27" t="s">
        <v>70</v>
      </c>
      <c r="C24" s="27">
        <v>501.53</v>
      </c>
      <c r="D24" s="27">
        <v>158</v>
      </c>
      <c r="E24" s="27">
        <v>18.84</v>
      </c>
      <c r="F24" s="28">
        <v>0.1192</v>
      </c>
      <c r="G24" s="29">
        <v>42037</v>
      </c>
      <c r="H24" s="27">
        <v>18.84</v>
      </c>
      <c r="I24" s="28">
        <v>0.1192</v>
      </c>
    </row>
    <row r="25" spans="1:10" x14ac:dyDescent="0.25">
      <c r="A25" s="27">
        <v>12279</v>
      </c>
      <c r="B25" s="27" t="s">
        <v>70</v>
      </c>
      <c r="C25" s="27">
        <v>501.54</v>
      </c>
      <c r="D25" s="27">
        <v>158</v>
      </c>
      <c r="E25" s="27">
        <v>18.86</v>
      </c>
      <c r="F25" s="28">
        <v>0.11940000000000001</v>
      </c>
      <c r="G25" s="29">
        <v>42036</v>
      </c>
      <c r="H25" s="27">
        <v>18.86</v>
      </c>
      <c r="I25" s="28">
        <v>0.11940000000000001</v>
      </c>
    </row>
    <row r="26" spans="1:10" x14ac:dyDescent="0.25">
      <c r="A26" s="27">
        <v>12279</v>
      </c>
      <c r="B26" s="27" t="s">
        <v>70</v>
      </c>
      <c r="C26" s="27">
        <v>501.56</v>
      </c>
      <c r="D26" s="27">
        <v>158</v>
      </c>
      <c r="E26" s="27">
        <v>18.91</v>
      </c>
      <c r="F26" s="28">
        <v>0.1197</v>
      </c>
      <c r="G26" s="29">
        <v>42035</v>
      </c>
      <c r="H26" s="27">
        <v>18.91</v>
      </c>
      <c r="I26" s="28">
        <v>0.1197</v>
      </c>
      <c r="J26">
        <f>H26</f>
        <v>18.91</v>
      </c>
    </row>
    <row r="27" spans="1:10" x14ac:dyDescent="0.25">
      <c r="A27" s="27">
        <v>12279</v>
      </c>
      <c r="B27" s="27" t="s">
        <v>70</v>
      </c>
      <c r="C27" s="27">
        <v>501.57</v>
      </c>
      <c r="D27" s="27">
        <v>158</v>
      </c>
      <c r="E27" s="27">
        <v>18.93</v>
      </c>
      <c r="F27" s="28">
        <v>0.1198</v>
      </c>
      <c r="G27" s="29">
        <v>42034</v>
      </c>
      <c r="H27" s="27">
        <v>18.93</v>
      </c>
      <c r="I27" s="28">
        <v>0.1198</v>
      </c>
    </row>
    <row r="28" spans="1:10" x14ac:dyDescent="0.25">
      <c r="A28" s="27">
        <v>12279</v>
      </c>
      <c r="B28" s="27" t="s">
        <v>70</v>
      </c>
      <c r="C28" s="27">
        <v>501.58</v>
      </c>
      <c r="D28" s="27">
        <v>158</v>
      </c>
      <c r="E28" s="27">
        <v>18.95</v>
      </c>
      <c r="F28" s="28">
        <v>0.11990000000000001</v>
      </c>
      <c r="G28" s="29">
        <v>42033</v>
      </c>
      <c r="H28" s="27">
        <v>18.95</v>
      </c>
      <c r="I28" s="28">
        <v>0.11990000000000001</v>
      </c>
    </row>
    <row r="29" spans="1:10" x14ac:dyDescent="0.25">
      <c r="A29" s="27">
        <v>12279</v>
      </c>
      <c r="B29" s="27" t="s">
        <v>70</v>
      </c>
      <c r="C29" s="27">
        <v>501.6</v>
      </c>
      <c r="D29" s="27">
        <v>158</v>
      </c>
      <c r="E29" s="27">
        <v>19</v>
      </c>
      <c r="F29" s="28">
        <v>0.1203</v>
      </c>
      <c r="G29" s="29">
        <v>42032</v>
      </c>
      <c r="H29" s="27">
        <v>19</v>
      </c>
      <c r="I29" s="28">
        <v>0.1203</v>
      </c>
    </row>
    <row r="30" spans="1:10" x14ac:dyDescent="0.25">
      <c r="A30" s="27">
        <v>12279</v>
      </c>
      <c r="B30" s="27" t="s">
        <v>70</v>
      </c>
      <c r="C30" s="27">
        <v>501.62</v>
      </c>
      <c r="D30" s="27">
        <v>158</v>
      </c>
      <c r="E30" s="27">
        <v>19.05</v>
      </c>
      <c r="F30" s="28">
        <v>0.1206</v>
      </c>
      <c r="G30" s="29">
        <v>42031</v>
      </c>
      <c r="H30" s="27">
        <v>19.05</v>
      </c>
      <c r="I30" s="28">
        <v>0.1206</v>
      </c>
    </row>
    <row r="31" spans="1:10" x14ac:dyDescent="0.25">
      <c r="A31" s="27">
        <v>12279</v>
      </c>
      <c r="B31" s="27" t="s">
        <v>70</v>
      </c>
      <c r="C31" s="27">
        <v>501.64</v>
      </c>
      <c r="D31" s="27">
        <v>158</v>
      </c>
      <c r="E31" s="27">
        <v>19.09</v>
      </c>
      <c r="F31" s="28">
        <v>0.1208</v>
      </c>
      <c r="G31" s="29">
        <v>42030</v>
      </c>
      <c r="H31" s="27">
        <v>19.09</v>
      </c>
      <c r="I31" s="28">
        <v>0.1208</v>
      </c>
    </row>
    <row r="32" spans="1:10" x14ac:dyDescent="0.25">
      <c r="A32" s="27">
        <v>12279</v>
      </c>
      <c r="B32" s="27" t="s">
        <v>70</v>
      </c>
      <c r="C32" s="27">
        <v>501.66</v>
      </c>
      <c r="D32" s="27">
        <v>158</v>
      </c>
      <c r="E32" s="27">
        <v>19.14</v>
      </c>
      <c r="F32" s="28">
        <v>0.1211</v>
      </c>
      <c r="G32" s="29">
        <v>42029</v>
      </c>
      <c r="H32" s="27">
        <v>19.14</v>
      </c>
      <c r="I32" s="28">
        <v>0.1211</v>
      </c>
    </row>
    <row r="33" spans="1:9" x14ac:dyDescent="0.25">
      <c r="A33" s="27">
        <v>12279</v>
      </c>
      <c r="B33" s="27" t="s">
        <v>70</v>
      </c>
      <c r="C33" s="27">
        <v>501.67</v>
      </c>
      <c r="D33" s="27">
        <v>158</v>
      </c>
      <c r="E33" s="27">
        <v>19.16</v>
      </c>
      <c r="F33" s="28">
        <v>0.12130000000000001</v>
      </c>
      <c r="G33" s="29">
        <v>42028</v>
      </c>
      <c r="H33" s="27">
        <v>19.16</v>
      </c>
      <c r="I33" s="28">
        <v>0.12130000000000001</v>
      </c>
    </row>
    <row r="34" spans="1:9" x14ac:dyDescent="0.25">
      <c r="A34" s="27">
        <v>12279</v>
      </c>
      <c r="B34" s="27" t="s">
        <v>70</v>
      </c>
      <c r="C34" s="27">
        <v>501.68</v>
      </c>
      <c r="D34" s="27">
        <v>158</v>
      </c>
      <c r="E34" s="27">
        <v>19.190000000000001</v>
      </c>
      <c r="F34" s="28">
        <v>0.1215</v>
      </c>
      <c r="G34" s="29">
        <v>42027</v>
      </c>
      <c r="H34" s="27">
        <v>19.190000000000001</v>
      </c>
      <c r="I34" s="28">
        <v>0.1215</v>
      </c>
    </row>
    <row r="35" spans="1:9" x14ac:dyDescent="0.25">
      <c r="A35" s="27">
        <v>12279</v>
      </c>
      <c r="B35" s="27" t="s">
        <v>70</v>
      </c>
      <c r="C35" s="27">
        <v>501.7</v>
      </c>
      <c r="D35" s="27">
        <v>158</v>
      </c>
      <c r="E35" s="27">
        <v>19.23</v>
      </c>
      <c r="F35" s="28">
        <v>0.1217</v>
      </c>
      <c r="G35" s="29">
        <v>42026</v>
      </c>
      <c r="H35" s="27">
        <v>19.23</v>
      </c>
      <c r="I35" s="28">
        <v>0.1217</v>
      </c>
    </row>
    <row r="36" spans="1:9" x14ac:dyDescent="0.25">
      <c r="A36" s="27">
        <v>12279</v>
      </c>
      <c r="B36" s="27" t="s">
        <v>70</v>
      </c>
      <c r="C36" s="27">
        <v>501.71</v>
      </c>
      <c r="D36" s="27">
        <v>158</v>
      </c>
      <c r="E36" s="27">
        <v>19.260000000000002</v>
      </c>
      <c r="F36" s="28">
        <v>0.12189999999999999</v>
      </c>
      <c r="G36" s="29">
        <v>42025</v>
      </c>
      <c r="H36" s="27">
        <v>19.260000000000002</v>
      </c>
      <c r="I36" s="28">
        <v>0.12189999999999999</v>
      </c>
    </row>
    <row r="37" spans="1:9" x14ac:dyDescent="0.25">
      <c r="A37" s="27">
        <v>12279</v>
      </c>
      <c r="B37" s="27" t="s">
        <v>70</v>
      </c>
      <c r="C37" s="27">
        <v>501.73</v>
      </c>
      <c r="D37" s="27">
        <v>158</v>
      </c>
      <c r="E37" s="27">
        <v>19.309999999999999</v>
      </c>
      <c r="F37" s="28">
        <v>0.1222</v>
      </c>
      <c r="G37" s="29">
        <v>42024</v>
      </c>
      <c r="H37" s="27">
        <v>19.309999999999999</v>
      </c>
      <c r="I37" s="28">
        <v>0.1222</v>
      </c>
    </row>
    <row r="38" spans="1:9" x14ac:dyDescent="0.25">
      <c r="A38" s="27">
        <v>12279</v>
      </c>
      <c r="B38" s="27" t="s">
        <v>70</v>
      </c>
      <c r="C38" s="27">
        <v>501.75</v>
      </c>
      <c r="D38" s="27">
        <v>158</v>
      </c>
      <c r="E38" s="27">
        <v>19.350000000000001</v>
      </c>
      <c r="F38" s="28">
        <v>0.1225</v>
      </c>
      <c r="G38" s="29">
        <v>42023</v>
      </c>
      <c r="H38" s="27">
        <v>19.350000000000001</v>
      </c>
      <c r="I38" s="28">
        <v>0.1225</v>
      </c>
    </row>
    <row r="39" spans="1:9" x14ac:dyDescent="0.25">
      <c r="A39" s="27">
        <v>12279</v>
      </c>
      <c r="B39" s="27" t="s">
        <v>70</v>
      </c>
      <c r="C39" s="27">
        <v>501.77</v>
      </c>
      <c r="D39" s="27">
        <v>158</v>
      </c>
      <c r="E39" s="27">
        <v>19.399999999999999</v>
      </c>
      <c r="F39" s="28">
        <v>0.12280000000000001</v>
      </c>
      <c r="G39" s="29">
        <v>42022</v>
      </c>
      <c r="H39" s="27">
        <v>19.399999999999999</v>
      </c>
      <c r="I39" s="28">
        <v>0.12280000000000001</v>
      </c>
    </row>
    <row r="40" spans="1:9" x14ac:dyDescent="0.25">
      <c r="A40" s="27">
        <v>12279</v>
      </c>
      <c r="B40" s="27" t="s">
        <v>70</v>
      </c>
      <c r="C40" s="27">
        <v>501.78</v>
      </c>
      <c r="D40" s="27">
        <v>158</v>
      </c>
      <c r="E40" s="27">
        <v>19.420000000000002</v>
      </c>
      <c r="F40" s="28">
        <v>0.1229</v>
      </c>
      <c r="G40" s="29">
        <v>42021</v>
      </c>
      <c r="H40" s="27">
        <v>19.420000000000002</v>
      </c>
      <c r="I40" s="28">
        <v>0.1229</v>
      </c>
    </row>
    <row r="41" spans="1:9" x14ac:dyDescent="0.25">
      <c r="A41" s="27">
        <v>12279</v>
      </c>
      <c r="B41" s="27" t="s">
        <v>70</v>
      </c>
      <c r="C41" s="27">
        <v>501.78</v>
      </c>
      <c r="D41" s="27">
        <v>158</v>
      </c>
      <c r="E41" s="27">
        <v>19.420000000000002</v>
      </c>
      <c r="F41" s="28">
        <v>0.1229</v>
      </c>
      <c r="G41" s="29">
        <v>42020</v>
      </c>
      <c r="H41" s="27">
        <v>19.420000000000002</v>
      </c>
      <c r="I41" s="28">
        <v>0.1229</v>
      </c>
    </row>
    <row r="42" spans="1:9" x14ac:dyDescent="0.25">
      <c r="A42" s="27">
        <v>12279</v>
      </c>
      <c r="B42" s="27" t="s">
        <v>70</v>
      </c>
      <c r="C42" s="27">
        <v>501.8</v>
      </c>
      <c r="D42" s="27">
        <v>158</v>
      </c>
      <c r="E42" s="27">
        <v>19.47</v>
      </c>
      <c r="F42" s="28">
        <v>0.1232</v>
      </c>
      <c r="G42" s="29">
        <v>42019</v>
      </c>
      <c r="H42" s="27">
        <v>19.47</v>
      </c>
      <c r="I42" s="28">
        <v>0.1232</v>
      </c>
    </row>
    <row r="43" spans="1:9" x14ac:dyDescent="0.25">
      <c r="A43" s="27">
        <v>12279</v>
      </c>
      <c r="B43" s="27" t="s">
        <v>70</v>
      </c>
      <c r="C43" s="27">
        <v>501.82</v>
      </c>
      <c r="D43" s="27">
        <v>158</v>
      </c>
      <c r="E43" s="27">
        <v>19.52</v>
      </c>
      <c r="F43" s="28">
        <v>0.1235</v>
      </c>
      <c r="G43" s="29">
        <v>42018</v>
      </c>
      <c r="H43" s="27">
        <v>19.52</v>
      </c>
      <c r="I43" s="28">
        <v>0.1235</v>
      </c>
    </row>
    <row r="44" spans="1:9" x14ac:dyDescent="0.25">
      <c r="A44" s="27">
        <v>12279</v>
      </c>
      <c r="B44" s="27" t="s">
        <v>70</v>
      </c>
      <c r="C44" s="27">
        <v>501.84</v>
      </c>
      <c r="D44" s="27">
        <v>158</v>
      </c>
      <c r="E44" s="27">
        <v>19.559999999999999</v>
      </c>
      <c r="F44" s="28">
        <v>0.12379999999999999</v>
      </c>
      <c r="G44" s="29">
        <v>42017</v>
      </c>
      <c r="H44" s="27">
        <v>19.559999999999999</v>
      </c>
      <c r="I44" s="28">
        <v>0.12379999999999999</v>
      </c>
    </row>
    <row r="45" spans="1:9" x14ac:dyDescent="0.25">
      <c r="A45" s="27">
        <v>12279</v>
      </c>
      <c r="B45" s="27" t="s">
        <v>70</v>
      </c>
      <c r="C45" s="27">
        <v>501.86</v>
      </c>
      <c r="D45" s="27">
        <v>158</v>
      </c>
      <c r="E45" s="27">
        <v>19.61</v>
      </c>
      <c r="F45" s="28">
        <v>0.1241</v>
      </c>
      <c r="G45" s="29">
        <v>42016</v>
      </c>
      <c r="H45" s="27">
        <v>19.61</v>
      </c>
      <c r="I45" s="28">
        <v>0.1241</v>
      </c>
    </row>
    <row r="46" spans="1:9" x14ac:dyDescent="0.25">
      <c r="A46" s="27">
        <v>12279</v>
      </c>
      <c r="B46" s="27" t="s">
        <v>70</v>
      </c>
      <c r="C46" s="27">
        <v>501.88</v>
      </c>
      <c r="D46" s="27">
        <v>158</v>
      </c>
      <c r="E46" s="27">
        <v>19.66</v>
      </c>
      <c r="F46" s="28">
        <v>0.1244</v>
      </c>
      <c r="G46" s="29">
        <v>42015</v>
      </c>
      <c r="H46" s="27">
        <v>19.66</v>
      </c>
      <c r="I46" s="28">
        <v>0.1244</v>
      </c>
    </row>
    <row r="47" spans="1:9" x14ac:dyDescent="0.25">
      <c r="A47" s="27">
        <v>12279</v>
      </c>
      <c r="B47" s="27" t="s">
        <v>70</v>
      </c>
      <c r="C47" s="27">
        <v>501.89</v>
      </c>
      <c r="D47" s="27">
        <v>158</v>
      </c>
      <c r="E47" s="27">
        <v>19.68</v>
      </c>
      <c r="F47" s="28">
        <v>0.1246</v>
      </c>
      <c r="G47" s="29">
        <v>42014</v>
      </c>
      <c r="H47" s="27">
        <v>19.68</v>
      </c>
      <c r="I47" s="28">
        <v>0.1246</v>
      </c>
    </row>
    <row r="48" spans="1:9" x14ac:dyDescent="0.25">
      <c r="A48" s="27">
        <v>12279</v>
      </c>
      <c r="B48" s="27" t="s">
        <v>70</v>
      </c>
      <c r="C48" s="27">
        <v>501.9</v>
      </c>
      <c r="D48" s="27">
        <v>158</v>
      </c>
      <c r="E48" s="27">
        <v>19.71</v>
      </c>
      <c r="F48" s="28">
        <v>0.12470000000000001</v>
      </c>
      <c r="G48" s="29">
        <v>42013</v>
      </c>
      <c r="H48" s="27">
        <v>19.71</v>
      </c>
      <c r="I48" s="28">
        <v>0.12470000000000001</v>
      </c>
    </row>
    <row r="49" spans="1:10" x14ac:dyDescent="0.25">
      <c r="A49" s="27">
        <v>12279</v>
      </c>
      <c r="B49" s="27" t="s">
        <v>70</v>
      </c>
      <c r="C49" s="27">
        <v>501.91</v>
      </c>
      <c r="D49" s="27">
        <v>158</v>
      </c>
      <c r="E49" s="27">
        <v>19.73</v>
      </c>
      <c r="F49" s="28">
        <v>0.1249</v>
      </c>
      <c r="G49" s="29">
        <v>42012</v>
      </c>
      <c r="H49" s="27">
        <v>19.73</v>
      </c>
      <c r="I49" s="28">
        <v>0.1249</v>
      </c>
    </row>
    <row r="50" spans="1:10" x14ac:dyDescent="0.25">
      <c r="A50" s="27">
        <v>12279</v>
      </c>
      <c r="B50" s="27" t="s">
        <v>70</v>
      </c>
      <c r="C50" s="27">
        <v>501.92</v>
      </c>
      <c r="D50" s="27">
        <v>158</v>
      </c>
      <c r="E50" s="27">
        <v>19.75</v>
      </c>
      <c r="F50" s="28">
        <v>0.125</v>
      </c>
      <c r="G50" s="29">
        <v>42011</v>
      </c>
      <c r="H50" s="27">
        <v>19.75</v>
      </c>
      <c r="I50" s="28">
        <v>0.125</v>
      </c>
    </row>
    <row r="51" spans="1:10" x14ac:dyDescent="0.25">
      <c r="A51" s="27">
        <v>12279</v>
      </c>
      <c r="B51" s="27" t="s">
        <v>70</v>
      </c>
      <c r="C51" s="27">
        <v>501.92</v>
      </c>
      <c r="D51" s="27">
        <v>158</v>
      </c>
      <c r="E51" s="27">
        <v>19.75</v>
      </c>
      <c r="F51" s="28">
        <v>0.125</v>
      </c>
      <c r="G51" s="29">
        <v>42010</v>
      </c>
      <c r="H51" s="27">
        <v>19.75</v>
      </c>
      <c r="I51" s="28">
        <v>0.125</v>
      </c>
    </row>
    <row r="52" spans="1:10" x14ac:dyDescent="0.25">
      <c r="A52" s="27">
        <v>12279</v>
      </c>
      <c r="B52" s="27" t="s">
        <v>70</v>
      </c>
      <c r="C52" s="27">
        <v>501.92</v>
      </c>
      <c r="D52" s="27">
        <v>158</v>
      </c>
      <c r="E52" s="27">
        <v>19.75</v>
      </c>
      <c r="F52" s="28">
        <v>0.125</v>
      </c>
      <c r="G52" s="29">
        <v>42009</v>
      </c>
      <c r="H52" s="27">
        <v>19.75</v>
      </c>
      <c r="I52" s="28">
        <v>0.125</v>
      </c>
    </row>
    <row r="53" spans="1:10" x14ac:dyDescent="0.25">
      <c r="A53" s="27">
        <v>12279</v>
      </c>
      <c r="B53" s="27" t="s">
        <v>70</v>
      </c>
      <c r="C53" s="27">
        <v>501.92</v>
      </c>
      <c r="D53" s="27">
        <v>158</v>
      </c>
      <c r="E53" s="27">
        <v>19.75</v>
      </c>
      <c r="F53" s="28">
        <v>0.125</v>
      </c>
      <c r="G53" s="29">
        <v>42008</v>
      </c>
      <c r="H53" s="27">
        <v>19.75</v>
      </c>
      <c r="I53" s="28">
        <v>0.125</v>
      </c>
    </row>
    <row r="54" spans="1:10" x14ac:dyDescent="0.25">
      <c r="A54" s="27">
        <v>12279</v>
      </c>
      <c r="B54" s="27" t="s">
        <v>70</v>
      </c>
      <c r="C54" s="27">
        <v>501.92</v>
      </c>
      <c r="D54" s="27">
        <v>158</v>
      </c>
      <c r="E54" s="27">
        <v>19.75</v>
      </c>
      <c r="F54" s="28">
        <v>0.125</v>
      </c>
      <c r="G54" s="29">
        <v>42007</v>
      </c>
      <c r="H54" s="27">
        <v>19.75</v>
      </c>
      <c r="I54" s="28">
        <v>0.125</v>
      </c>
    </row>
    <row r="55" spans="1:10" x14ac:dyDescent="0.25">
      <c r="A55" s="27">
        <v>12279</v>
      </c>
      <c r="B55" s="27" t="s">
        <v>70</v>
      </c>
      <c r="C55" s="27">
        <v>501.91</v>
      </c>
      <c r="D55" s="27">
        <v>158</v>
      </c>
      <c r="E55" s="27">
        <v>19.73</v>
      </c>
      <c r="F55" s="28">
        <v>0.1249</v>
      </c>
      <c r="G55" s="29">
        <v>42006</v>
      </c>
      <c r="H55" s="27">
        <v>19.73</v>
      </c>
      <c r="I55" s="28">
        <v>0.1249</v>
      </c>
    </row>
    <row r="56" spans="1:10" x14ac:dyDescent="0.25">
      <c r="A56" s="27">
        <v>12279</v>
      </c>
      <c r="B56" s="27" t="s">
        <v>70</v>
      </c>
      <c r="C56" s="27">
        <v>501.9</v>
      </c>
      <c r="D56" s="27">
        <v>158</v>
      </c>
      <c r="E56" s="27">
        <v>19.71</v>
      </c>
      <c r="F56" s="28">
        <v>0.12470000000000001</v>
      </c>
      <c r="G56" s="29">
        <v>42005</v>
      </c>
      <c r="H56" s="27">
        <v>19.71</v>
      </c>
      <c r="I56" s="28">
        <v>0.12470000000000001</v>
      </c>
    </row>
    <row r="57" spans="1:10" x14ac:dyDescent="0.25">
      <c r="A57" s="27">
        <v>12279</v>
      </c>
      <c r="B57" s="27" t="s">
        <v>70</v>
      </c>
      <c r="C57" s="27">
        <v>501.88</v>
      </c>
      <c r="D57" s="27">
        <v>158</v>
      </c>
      <c r="E57" s="27">
        <v>19.66</v>
      </c>
      <c r="F57" s="28">
        <v>0.1244</v>
      </c>
      <c r="G57" s="29">
        <v>42004</v>
      </c>
      <c r="H57" s="27">
        <v>19.66</v>
      </c>
      <c r="I57" s="28">
        <v>0.1244</v>
      </c>
      <c r="J57">
        <f>H57</f>
        <v>19.66</v>
      </c>
    </row>
    <row r="58" spans="1:10" x14ac:dyDescent="0.25">
      <c r="A58" s="27">
        <v>12279</v>
      </c>
      <c r="B58" s="27" t="s">
        <v>70</v>
      </c>
      <c r="C58" s="27">
        <v>501.87</v>
      </c>
      <c r="D58" s="27">
        <v>158</v>
      </c>
      <c r="E58" s="27">
        <v>19.64</v>
      </c>
      <c r="F58" s="28">
        <v>0.12429999999999999</v>
      </c>
      <c r="G58" s="29">
        <v>42003</v>
      </c>
      <c r="H58" s="27">
        <v>19.64</v>
      </c>
      <c r="I58" s="28">
        <v>0.12429999999999999</v>
      </c>
    </row>
    <row r="59" spans="1:10" x14ac:dyDescent="0.25">
      <c r="A59" s="27">
        <v>12279</v>
      </c>
      <c r="B59" s="27" t="s">
        <v>70</v>
      </c>
      <c r="C59" s="27">
        <v>501.86</v>
      </c>
      <c r="D59" s="27">
        <v>158</v>
      </c>
      <c r="E59" s="27">
        <v>19.61</v>
      </c>
      <c r="F59" s="28">
        <v>0.1241</v>
      </c>
      <c r="G59" s="29">
        <v>42002</v>
      </c>
      <c r="H59" s="27">
        <v>19.61</v>
      </c>
      <c r="I59" s="28">
        <v>0.1241</v>
      </c>
    </row>
    <row r="60" spans="1:10" x14ac:dyDescent="0.25">
      <c r="A60" s="27">
        <v>12279</v>
      </c>
      <c r="B60" s="27" t="s">
        <v>70</v>
      </c>
      <c r="C60" s="27">
        <v>501.84</v>
      </c>
      <c r="D60" s="27">
        <v>158</v>
      </c>
      <c r="E60" s="27">
        <v>19.559999999999999</v>
      </c>
      <c r="F60" s="28">
        <v>0.12379999999999999</v>
      </c>
      <c r="G60" s="29">
        <v>42001</v>
      </c>
      <c r="H60" s="27">
        <v>19.559999999999999</v>
      </c>
      <c r="I60" s="28">
        <v>0.12379999999999999</v>
      </c>
    </row>
    <row r="61" spans="1:10" x14ac:dyDescent="0.25">
      <c r="A61" s="27">
        <v>12279</v>
      </c>
      <c r="B61" s="27" t="s">
        <v>70</v>
      </c>
      <c r="C61" s="27">
        <v>501.82</v>
      </c>
      <c r="D61" s="27">
        <v>158</v>
      </c>
      <c r="E61" s="27">
        <v>19.52</v>
      </c>
      <c r="F61" s="28">
        <v>0.1235</v>
      </c>
      <c r="G61" s="29">
        <v>42000</v>
      </c>
      <c r="H61" s="27">
        <v>19.52</v>
      </c>
      <c r="I61" s="28">
        <v>0.1235</v>
      </c>
    </row>
    <row r="62" spans="1:10" x14ac:dyDescent="0.25">
      <c r="A62" s="27">
        <v>12279</v>
      </c>
      <c r="B62" s="27" t="s">
        <v>70</v>
      </c>
      <c r="C62" s="27">
        <v>501.79</v>
      </c>
      <c r="D62" s="27">
        <v>158</v>
      </c>
      <c r="E62" s="27">
        <v>19.45</v>
      </c>
      <c r="F62" s="28">
        <v>0.1231</v>
      </c>
      <c r="G62" s="29">
        <v>41999</v>
      </c>
      <c r="H62" s="27">
        <v>19.45</v>
      </c>
      <c r="I62" s="28">
        <v>0.1231</v>
      </c>
    </row>
    <row r="63" spans="1:10" x14ac:dyDescent="0.25">
      <c r="A63" s="27">
        <v>12279</v>
      </c>
      <c r="B63" s="27" t="s">
        <v>70</v>
      </c>
      <c r="C63" s="27">
        <v>501.78</v>
      </c>
      <c r="D63" s="27">
        <v>158</v>
      </c>
      <c r="E63" s="27">
        <v>19.420000000000002</v>
      </c>
      <c r="F63" s="28">
        <v>0.1229</v>
      </c>
      <c r="G63" s="29">
        <v>41998</v>
      </c>
      <c r="H63" s="27">
        <v>19.420000000000002</v>
      </c>
      <c r="I63" s="28">
        <v>0.1229</v>
      </c>
    </row>
    <row r="64" spans="1:10" x14ac:dyDescent="0.25">
      <c r="A64" s="27">
        <v>12279</v>
      </c>
      <c r="B64" s="27" t="s">
        <v>70</v>
      </c>
      <c r="C64" s="27">
        <v>501.68</v>
      </c>
      <c r="D64" s="27">
        <v>158</v>
      </c>
      <c r="E64" s="27">
        <v>19.190000000000001</v>
      </c>
      <c r="F64" s="28">
        <v>0.1215</v>
      </c>
      <c r="G64" s="29">
        <v>41997</v>
      </c>
      <c r="H64" s="27">
        <v>19.190000000000001</v>
      </c>
      <c r="I64" s="28">
        <v>0.1215</v>
      </c>
    </row>
    <row r="65" spans="1:9" x14ac:dyDescent="0.25">
      <c r="A65" s="27">
        <v>12279</v>
      </c>
      <c r="B65" s="27" t="s">
        <v>70</v>
      </c>
      <c r="C65" s="27">
        <v>501.6</v>
      </c>
      <c r="D65" s="27">
        <v>158</v>
      </c>
      <c r="E65" s="27">
        <v>19</v>
      </c>
      <c r="F65" s="28">
        <v>0.1203</v>
      </c>
      <c r="G65" s="29">
        <v>41996</v>
      </c>
      <c r="H65" s="27">
        <v>19</v>
      </c>
      <c r="I65" s="28">
        <v>0.1203</v>
      </c>
    </row>
    <row r="66" spans="1:9" x14ac:dyDescent="0.25">
      <c r="A66" s="27">
        <v>12279</v>
      </c>
      <c r="B66" s="27" t="s">
        <v>70</v>
      </c>
      <c r="C66" s="27">
        <v>501.5</v>
      </c>
      <c r="D66" s="27">
        <v>158</v>
      </c>
      <c r="E66" s="27">
        <v>18.77</v>
      </c>
      <c r="F66" s="28">
        <v>0.1188</v>
      </c>
      <c r="G66" s="29">
        <v>41995</v>
      </c>
      <c r="H66" s="27">
        <v>18.77</v>
      </c>
      <c r="I66" s="28">
        <v>0.1188</v>
      </c>
    </row>
    <row r="67" spans="1:9" x14ac:dyDescent="0.25">
      <c r="A67" s="27">
        <v>12279</v>
      </c>
      <c r="B67" s="27" t="s">
        <v>70</v>
      </c>
      <c r="C67" s="27">
        <v>501.39</v>
      </c>
      <c r="D67" s="27">
        <v>158</v>
      </c>
      <c r="E67" s="27">
        <v>18.52</v>
      </c>
      <c r="F67" s="28">
        <v>0.1172</v>
      </c>
      <c r="G67" s="29">
        <v>41994</v>
      </c>
      <c r="H67" s="27">
        <v>18.52</v>
      </c>
      <c r="I67" s="28">
        <v>0.1172</v>
      </c>
    </row>
    <row r="68" spans="1:9" x14ac:dyDescent="0.25">
      <c r="A68" s="27">
        <v>12279</v>
      </c>
      <c r="B68" s="27" t="s">
        <v>70</v>
      </c>
      <c r="C68" s="27">
        <v>501.07</v>
      </c>
      <c r="D68" s="27">
        <v>158</v>
      </c>
      <c r="E68" s="27">
        <v>17.79</v>
      </c>
      <c r="F68" s="28">
        <v>0.11260000000000001</v>
      </c>
      <c r="G68" s="29">
        <v>41993</v>
      </c>
      <c r="H68" s="27">
        <v>17.79</v>
      </c>
      <c r="I68" s="28">
        <v>0.11260000000000001</v>
      </c>
    </row>
    <row r="69" spans="1:9" x14ac:dyDescent="0.25">
      <c r="A69" s="27">
        <v>12279</v>
      </c>
      <c r="B69" s="27" t="s">
        <v>70</v>
      </c>
      <c r="C69" s="27">
        <v>500.82</v>
      </c>
      <c r="D69" s="27">
        <v>158</v>
      </c>
      <c r="E69" s="27">
        <v>17.239999999999998</v>
      </c>
      <c r="F69" s="28">
        <v>0.1091</v>
      </c>
      <c r="G69" s="29">
        <v>41992</v>
      </c>
      <c r="H69" s="27">
        <v>17.239999999999998</v>
      </c>
      <c r="I69" s="28">
        <v>0.1091</v>
      </c>
    </row>
    <row r="70" spans="1:9" x14ac:dyDescent="0.25">
      <c r="A70" s="27">
        <v>12279</v>
      </c>
      <c r="B70" s="27" t="s">
        <v>70</v>
      </c>
      <c r="C70" s="27">
        <v>500.7</v>
      </c>
      <c r="D70" s="27">
        <v>158</v>
      </c>
      <c r="E70" s="27">
        <v>16.98</v>
      </c>
      <c r="F70" s="28">
        <v>0.1075</v>
      </c>
      <c r="G70" s="29">
        <v>41991</v>
      </c>
      <c r="H70" s="27">
        <v>16.98</v>
      </c>
      <c r="I70" s="28">
        <v>0.1075</v>
      </c>
    </row>
    <row r="71" spans="1:9" x14ac:dyDescent="0.25">
      <c r="A71" s="27">
        <v>12279</v>
      </c>
      <c r="B71" s="27" t="s">
        <v>70</v>
      </c>
      <c r="C71" s="27">
        <v>500.31</v>
      </c>
      <c r="D71" s="27">
        <v>158</v>
      </c>
      <c r="E71" s="27">
        <v>16.14</v>
      </c>
      <c r="F71" s="28">
        <v>0.1022</v>
      </c>
      <c r="G71" s="29">
        <v>41990</v>
      </c>
      <c r="H71" s="27">
        <v>16.14</v>
      </c>
      <c r="I71" s="28">
        <v>0.1022</v>
      </c>
    </row>
    <row r="72" spans="1:9" x14ac:dyDescent="0.25">
      <c r="A72" s="27">
        <v>12279</v>
      </c>
      <c r="B72" s="27" t="s">
        <v>70</v>
      </c>
      <c r="C72" s="27">
        <v>500.2</v>
      </c>
      <c r="D72" s="27">
        <v>158</v>
      </c>
      <c r="E72" s="27">
        <v>15.91</v>
      </c>
      <c r="F72" s="28">
        <v>0.1007</v>
      </c>
      <c r="G72" s="29">
        <v>41989</v>
      </c>
      <c r="H72" s="27">
        <v>15.91</v>
      </c>
      <c r="I72" s="28">
        <v>0.1007</v>
      </c>
    </row>
    <row r="73" spans="1:9" x14ac:dyDescent="0.25">
      <c r="A73" s="27">
        <v>12279</v>
      </c>
      <c r="B73" s="27" t="s">
        <v>70</v>
      </c>
      <c r="C73" s="27">
        <v>500.14</v>
      </c>
      <c r="D73" s="27">
        <v>158</v>
      </c>
      <c r="E73" s="27">
        <v>15.79</v>
      </c>
      <c r="F73" s="28">
        <v>9.9900000000000003E-2</v>
      </c>
      <c r="G73" s="29">
        <v>41988</v>
      </c>
      <c r="H73" s="27">
        <v>15.79</v>
      </c>
      <c r="I73" s="28">
        <v>9.9900000000000003E-2</v>
      </c>
    </row>
    <row r="74" spans="1:9" x14ac:dyDescent="0.25">
      <c r="A74" s="27">
        <v>12279</v>
      </c>
      <c r="B74" s="27" t="s">
        <v>70</v>
      </c>
      <c r="C74" s="27">
        <v>500.12</v>
      </c>
      <c r="D74" s="27">
        <v>158</v>
      </c>
      <c r="E74" s="27">
        <v>15.75</v>
      </c>
      <c r="F74" s="28">
        <v>9.9699999999999997E-2</v>
      </c>
      <c r="G74" s="29">
        <v>41987</v>
      </c>
      <c r="H74" s="27">
        <v>15.75</v>
      </c>
      <c r="I74" s="28">
        <v>9.9699999999999997E-2</v>
      </c>
    </row>
    <row r="75" spans="1:9" x14ac:dyDescent="0.25">
      <c r="A75" s="27">
        <v>12279</v>
      </c>
      <c r="B75" s="27" t="s">
        <v>70</v>
      </c>
      <c r="C75" s="27">
        <v>500.12</v>
      </c>
      <c r="D75" s="27">
        <v>158</v>
      </c>
      <c r="E75" s="27">
        <v>15.75</v>
      </c>
      <c r="F75" s="28">
        <v>9.9699999999999997E-2</v>
      </c>
      <c r="G75" s="29">
        <v>41986</v>
      </c>
      <c r="H75" s="27">
        <v>15.75</v>
      </c>
      <c r="I75" s="28">
        <v>9.9699999999999997E-2</v>
      </c>
    </row>
    <row r="76" spans="1:9" x14ac:dyDescent="0.25">
      <c r="A76" s="27">
        <v>12279</v>
      </c>
      <c r="B76" s="27" t="s">
        <v>70</v>
      </c>
      <c r="C76" s="27">
        <v>500.12</v>
      </c>
      <c r="D76" s="27">
        <v>158</v>
      </c>
      <c r="E76" s="27">
        <v>15.75</v>
      </c>
      <c r="F76" s="28">
        <v>9.9699999999999997E-2</v>
      </c>
      <c r="G76" s="29">
        <v>41985</v>
      </c>
      <c r="H76" s="27">
        <v>15.75</v>
      </c>
      <c r="I76" s="28">
        <v>9.9699999999999997E-2</v>
      </c>
    </row>
    <row r="77" spans="1:9" x14ac:dyDescent="0.25">
      <c r="A77" s="27">
        <v>12279</v>
      </c>
      <c r="B77" s="27" t="s">
        <v>70</v>
      </c>
      <c r="C77" s="27">
        <v>500.1</v>
      </c>
      <c r="D77" s="27">
        <v>158</v>
      </c>
      <c r="E77" s="27">
        <v>15.71</v>
      </c>
      <c r="F77" s="28">
        <v>9.9400000000000002E-2</v>
      </c>
      <c r="G77" s="29">
        <v>41984</v>
      </c>
      <c r="H77" s="27">
        <v>15.71</v>
      </c>
      <c r="I77" s="28">
        <v>9.9400000000000002E-2</v>
      </c>
    </row>
    <row r="78" spans="1:9" x14ac:dyDescent="0.25">
      <c r="A78" s="27">
        <v>12279</v>
      </c>
      <c r="B78" s="27" t="s">
        <v>70</v>
      </c>
      <c r="C78" s="27">
        <v>500.09</v>
      </c>
      <c r="D78" s="27">
        <v>158</v>
      </c>
      <c r="E78" s="27">
        <v>15.69</v>
      </c>
      <c r="F78" s="28">
        <v>9.9299999999999999E-2</v>
      </c>
      <c r="G78" s="29">
        <v>41983</v>
      </c>
      <c r="H78" s="27">
        <v>15.69</v>
      </c>
      <c r="I78" s="28">
        <v>9.9299999999999999E-2</v>
      </c>
    </row>
    <row r="79" spans="1:9" x14ac:dyDescent="0.25">
      <c r="A79" s="27">
        <v>12279</v>
      </c>
      <c r="B79" s="27" t="s">
        <v>70</v>
      </c>
      <c r="C79" s="27">
        <v>500.09</v>
      </c>
      <c r="D79" s="27">
        <v>158</v>
      </c>
      <c r="E79" s="27">
        <v>15.69</v>
      </c>
      <c r="F79" s="28">
        <v>9.9299999999999999E-2</v>
      </c>
      <c r="G79" s="29">
        <v>41982</v>
      </c>
      <c r="H79" s="27">
        <v>15.69</v>
      </c>
      <c r="I79" s="28">
        <v>9.9299999999999999E-2</v>
      </c>
    </row>
    <row r="80" spans="1:9" x14ac:dyDescent="0.25">
      <c r="A80" s="27">
        <v>12279</v>
      </c>
      <c r="B80" s="27" t="s">
        <v>70</v>
      </c>
      <c r="C80" s="27">
        <v>500.09</v>
      </c>
      <c r="D80" s="27">
        <v>158</v>
      </c>
      <c r="E80" s="27">
        <v>15.69</v>
      </c>
      <c r="F80" s="28">
        <v>9.9299999999999999E-2</v>
      </c>
      <c r="G80" s="29">
        <v>41981</v>
      </c>
      <c r="H80" s="27">
        <v>15.69</v>
      </c>
      <c r="I80" s="28">
        <v>9.9299999999999999E-2</v>
      </c>
    </row>
    <row r="81" spans="1:10" x14ac:dyDescent="0.25">
      <c r="A81" s="27">
        <v>12279</v>
      </c>
      <c r="B81" s="27" t="s">
        <v>70</v>
      </c>
      <c r="C81" s="27">
        <v>500.09</v>
      </c>
      <c r="D81" s="27">
        <v>158</v>
      </c>
      <c r="E81" s="27">
        <v>15.69</v>
      </c>
      <c r="F81" s="28">
        <v>9.9299999999999999E-2</v>
      </c>
      <c r="G81" s="29">
        <v>41980</v>
      </c>
      <c r="H81" s="27">
        <v>15.69</v>
      </c>
      <c r="I81" s="28">
        <v>9.9299999999999999E-2</v>
      </c>
    </row>
    <row r="82" spans="1:10" x14ac:dyDescent="0.25">
      <c r="A82" s="27">
        <v>12279</v>
      </c>
      <c r="B82" s="27" t="s">
        <v>70</v>
      </c>
      <c r="C82" s="27">
        <v>500.08</v>
      </c>
      <c r="D82" s="27">
        <v>158</v>
      </c>
      <c r="E82" s="27">
        <v>15.66</v>
      </c>
      <c r="F82" s="28">
        <v>9.9099999999999994E-2</v>
      </c>
      <c r="G82" s="29">
        <v>41979</v>
      </c>
      <c r="H82" s="27">
        <v>15.66</v>
      </c>
      <c r="I82" s="28">
        <v>9.9099999999999994E-2</v>
      </c>
    </row>
    <row r="83" spans="1:10" x14ac:dyDescent="0.25">
      <c r="A83" s="27">
        <v>12279</v>
      </c>
      <c r="B83" s="27" t="s">
        <v>70</v>
      </c>
      <c r="C83" s="27">
        <v>500.09</v>
      </c>
      <c r="D83" s="27">
        <v>158</v>
      </c>
      <c r="E83" s="27">
        <v>15.69</v>
      </c>
      <c r="F83" s="28">
        <v>9.9299999999999999E-2</v>
      </c>
      <c r="G83" s="29">
        <v>41978</v>
      </c>
      <c r="H83" s="27">
        <v>15.69</v>
      </c>
      <c r="I83" s="28">
        <v>9.9299999999999999E-2</v>
      </c>
    </row>
    <row r="84" spans="1:10" x14ac:dyDescent="0.25">
      <c r="A84" s="27">
        <v>12279</v>
      </c>
      <c r="B84" s="27" t="s">
        <v>70</v>
      </c>
      <c r="C84" s="27">
        <v>500.1</v>
      </c>
      <c r="D84" s="27">
        <v>158</v>
      </c>
      <c r="E84" s="27">
        <v>15.71</v>
      </c>
      <c r="F84" s="28">
        <v>9.9400000000000002E-2</v>
      </c>
      <c r="G84" s="29">
        <v>41977</v>
      </c>
      <c r="H84" s="27">
        <v>15.71</v>
      </c>
      <c r="I84" s="28">
        <v>9.9400000000000002E-2</v>
      </c>
    </row>
    <row r="85" spans="1:10" x14ac:dyDescent="0.25">
      <c r="A85" s="27">
        <v>12279</v>
      </c>
      <c r="B85" s="27" t="s">
        <v>70</v>
      </c>
      <c r="C85" s="27">
        <v>500.11</v>
      </c>
      <c r="D85" s="27">
        <v>158</v>
      </c>
      <c r="E85" s="27">
        <v>15.73</v>
      </c>
      <c r="F85" s="28">
        <v>9.9599999999999994E-2</v>
      </c>
      <c r="G85" s="29">
        <v>41976</v>
      </c>
      <c r="H85" s="27">
        <v>15.73</v>
      </c>
      <c r="I85" s="28">
        <v>9.9599999999999994E-2</v>
      </c>
    </row>
    <row r="86" spans="1:10" x14ac:dyDescent="0.25">
      <c r="A86" s="27">
        <v>12279</v>
      </c>
      <c r="B86" s="27" t="s">
        <v>70</v>
      </c>
      <c r="C86" s="27">
        <v>500.12</v>
      </c>
      <c r="D86" s="27">
        <v>158</v>
      </c>
      <c r="E86" s="27">
        <v>15.75</v>
      </c>
      <c r="F86" s="28">
        <v>9.9699999999999997E-2</v>
      </c>
      <c r="G86" s="29">
        <v>41975</v>
      </c>
      <c r="H86" s="27">
        <v>15.75</v>
      </c>
      <c r="I86" s="28">
        <v>9.9699999999999997E-2</v>
      </c>
    </row>
    <row r="87" spans="1:10" x14ac:dyDescent="0.25">
      <c r="A87" s="27">
        <v>12279</v>
      </c>
      <c r="B87" s="27" t="s">
        <v>70</v>
      </c>
      <c r="C87" s="27">
        <v>500.13</v>
      </c>
      <c r="D87" s="27">
        <v>158</v>
      </c>
      <c r="E87" s="27">
        <v>15.77</v>
      </c>
      <c r="F87" s="28">
        <v>9.98E-2</v>
      </c>
      <c r="G87" s="29">
        <v>41974</v>
      </c>
      <c r="H87" s="27">
        <v>15.77</v>
      </c>
      <c r="I87" s="28">
        <v>9.98E-2</v>
      </c>
    </row>
    <row r="88" spans="1:10" x14ac:dyDescent="0.25">
      <c r="A88" s="27">
        <v>12279</v>
      </c>
      <c r="B88" s="27" t="s">
        <v>70</v>
      </c>
      <c r="C88" s="27">
        <v>500.14</v>
      </c>
      <c r="D88" s="27">
        <v>158</v>
      </c>
      <c r="E88" s="27">
        <v>15.79</v>
      </c>
      <c r="F88" s="28">
        <v>9.9900000000000003E-2</v>
      </c>
      <c r="G88" s="29">
        <v>41973</v>
      </c>
      <c r="H88" s="27">
        <v>15.79</v>
      </c>
      <c r="I88" s="28">
        <v>9.9900000000000003E-2</v>
      </c>
      <c r="J88">
        <f>H88</f>
        <v>15.79</v>
      </c>
    </row>
    <row r="89" spans="1:10" x14ac:dyDescent="0.25">
      <c r="A89" s="27">
        <v>12279</v>
      </c>
      <c r="B89" s="27" t="s">
        <v>70</v>
      </c>
      <c r="C89" s="27">
        <v>500.16</v>
      </c>
      <c r="D89" s="27">
        <v>158</v>
      </c>
      <c r="E89" s="27">
        <v>15.83</v>
      </c>
      <c r="F89" s="28">
        <v>0.1002</v>
      </c>
      <c r="G89" s="29">
        <v>41972</v>
      </c>
      <c r="H89" s="27">
        <v>15.83</v>
      </c>
      <c r="I89" s="28">
        <v>0.1002</v>
      </c>
    </row>
    <row r="90" spans="1:10" x14ac:dyDescent="0.25">
      <c r="A90" s="27">
        <v>12279</v>
      </c>
      <c r="B90" s="27" t="s">
        <v>70</v>
      </c>
      <c r="C90" s="27">
        <v>500.18</v>
      </c>
      <c r="D90" s="27">
        <v>158</v>
      </c>
      <c r="E90" s="27">
        <v>15.87</v>
      </c>
      <c r="F90" s="28">
        <v>0.1004</v>
      </c>
      <c r="G90" s="29">
        <v>41971</v>
      </c>
      <c r="H90" s="27">
        <v>15.87</v>
      </c>
      <c r="I90" s="28">
        <v>0.1004</v>
      </c>
    </row>
    <row r="91" spans="1:10" x14ac:dyDescent="0.25">
      <c r="A91" s="27">
        <v>12279</v>
      </c>
      <c r="B91" s="27" t="s">
        <v>70</v>
      </c>
      <c r="C91" s="27">
        <v>500.19</v>
      </c>
      <c r="D91" s="27">
        <v>158</v>
      </c>
      <c r="E91" s="27">
        <v>15.89</v>
      </c>
      <c r="F91" s="28">
        <v>0.10059999999999999</v>
      </c>
      <c r="G91" s="29">
        <v>41970</v>
      </c>
      <c r="H91" s="27">
        <v>15.89</v>
      </c>
      <c r="I91" s="28">
        <v>0.10059999999999999</v>
      </c>
    </row>
    <row r="92" spans="1:10" x14ac:dyDescent="0.25">
      <c r="A92" s="27">
        <v>12279</v>
      </c>
      <c r="B92" s="27" t="s">
        <v>70</v>
      </c>
      <c r="C92" s="27">
        <v>500.19</v>
      </c>
      <c r="D92" s="27">
        <v>158</v>
      </c>
      <c r="E92" s="27">
        <v>15.89</v>
      </c>
      <c r="F92" s="28">
        <v>0.10059999999999999</v>
      </c>
      <c r="G92" s="29">
        <v>41969</v>
      </c>
      <c r="H92" s="27">
        <v>15.89</v>
      </c>
      <c r="I92" s="28">
        <v>0.10059999999999999</v>
      </c>
    </row>
    <row r="93" spans="1:10" x14ac:dyDescent="0.25">
      <c r="A93" s="27">
        <v>12279</v>
      </c>
      <c r="B93" s="27" t="s">
        <v>70</v>
      </c>
      <c r="C93" s="27">
        <v>500.19</v>
      </c>
      <c r="D93" s="27">
        <v>158</v>
      </c>
      <c r="E93" s="27">
        <v>15.89</v>
      </c>
      <c r="F93" s="28">
        <v>0.10059999999999999</v>
      </c>
      <c r="G93" s="29">
        <v>41968</v>
      </c>
      <c r="H93" s="27">
        <v>15.89</v>
      </c>
      <c r="I93" s="28">
        <v>0.10059999999999999</v>
      </c>
    </row>
    <row r="94" spans="1:10" x14ac:dyDescent="0.25">
      <c r="A94" s="27">
        <v>12279</v>
      </c>
      <c r="B94" s="27" t="s">
        <v>70</v>
      </c>
      <c r="C94" s="27">
        <v>500.18</v>
      </c>
      <c r="D94" s="27">
        <v>158</v>
      </c>
      <c r="E94" s="27">
        <v>15.87</v>
      </c>
      <c r="F94" s="28">
        <v>0.1004</v>
      </c>
      <c r="G94" s="29">
        <v>41967</v>
      </c>
      <c r="H94" s="27">
        <v>15.87</v>
      </c>
      <c r="I94" s="28">
        <v>0.1004</v>
      </c>
    </row>
    <row r="95" spans="1:10" x14ac:dyDescent="0.25">
      <c r="A95" s="27">
        <v>12279</v>
      </c>
      <c r="B95" s="27" t="s">
        <v>70</v>
      </c>
      <c r="C95" s="27">
        <v>500.16</v>
      </c>
      <c r="D95" s="27">
        <v>158</v>
      </c>
      <c r="E95" s="27">
        <v>15.83</v>
      </c>
      <c r="F95" s="28">
        <v>0.1002</v>
      </c>
      <c r="G95" s="29">
        <v>41966</v>
      </c>
      <c r="H95" s="27">
        <v>15.83</v>
      </c>
      <c r="I95" s="28">
        <v>0.1002</v>
      </c>
    </row>
    <row r="96" spans="1:10" x14ac:dyDescent="0.25">
      <c r="A96" s="27">
        <v>12279</v>
      </c>
      <c r="B96" s="27" t="s">
        <v>70</v>
      </c>
      <c r="C96" s="27">
        <v>500.13</v>
      </c>
      <c r="D96" s="27">
        <v>158</v>
      </c>
      <c r="E96" s="27">
        <v>15.77</v>
      </c>
      <c r="F96" s="28">
        <v>9.98E-2</v>
      </c>
      <c r="G96" s="29">
        <v>41965</v>
      </c>
      <c r="H96" s="27">
        <v>15.77</v>
      </c>
      <c r="I96" s="28">
        <v>9.98E-2</v>
      </c>
    </row>
    <row r="97" spans="1:9" x14ac:dyDescent="0.25">
      <c r="A97" s="27">
        <v>12279</v>
      </c>
      <c r="B97" s="27" t="s">
        <v>70</v>
      </c>
      <c r="C97" s="27">
        <v>500.1</v>
      </c>
      <c r="D97" s="27">
        <v>158</v>
      </c>
      <c r="E97" s="27">
        <v>15.71</v>
      </c>
      <c r="F97" s="28">
        <v>9.9400000000000002E-2</v>
      </c>
      <c r="G97" s="29">
        <v>41964</v>
      </c>
      <c r="H97" s="27">
        <v>15.71</v>
      </c>
      <c r="I97" s="28">
        <v>9.9400000000000002E-2</v>
      </c>
    </row>
    <row r="98" spans="1:9" x14ac:dyDescent="0.25">
      <c r="A98" s="27">
        <v>12279</v>
      </c>
      <c r="B98" s="27" t="s">
        <v>70</v>
      </c>
      <c r="C98" s="27">
        <v>500.02</v>
      </c>
      <c r="D98" s="27">
        <v>158</v>
      </c>
      <c r="E98" s="27">
        <v>15.54</v>
      </c>
      <c r="F98" s="28">
        <v>9.8400000000000001E-2</v>
      </c>
      <c r="G98" s="29">
        <v>41963</v>
      </c>
      <c r="H98" s="27">
        <v>15.54</v>
      </c>
      <c r="I98" s="28">
        <v>9.8400000000000001E-2</v>
      </c>
    </row>
    <row r="99" spans="1:9" x14ac:dyDescent="0.25">
      <c r="A99" s="27">
        <v>12279</v>
      </c>
      <c r="B99" s="27" t="s">
        <v>70</v>
      </c>
      <c r="C99" s="27">
        <v>499.74</v>
      </c>
      <c r="D99" s="27">
        <v>158</v>
      </c>
      <c r="E99" s="27">
        <v>14.97</v>
      </c>
      <c r="F99" s="28">
        <v>9.4700000000000006E-2</v>
      </c>
      <c r="G99" s="29">
        <v>41962</v>
      </c>
      <c r="H99" s="27">
        <v>14.97</v>
      </c>
      <c r="I99" s="28">
        <v>9.4700000000000006E-2</v>
      </c>
    </row>
    <row r="100" spans="1:9" x14ac:dyDescent="0.25">
      <c r="A100" s="27">
        <v>12279</v>
      </c>
      <c r="B100" s="27" t="s">
        <v>70</v>
      </c>
      <c r="C100" s="27">
        <v>499.72</v>
      </c>
      <c r="D100" s="27">
        <v>158</v>
      </c>
      <c r="E100" s="27">
        <v>14.93</v>
      </c>
      <c r="F100" s="28">
        <v>9.4500000000000001E-2</v>
      </c>
      <c r="G100" s="29">
        <v>41961</v>
      </c>
      <c r="H100" s="27">
        <v>14.93</v>
      </c>
      <c r="I100" s="28">
        <v>9.4500000000000001E-2</v>
      </c>
    </row>
    <row r="101" spans="1:9" x14ac:dyDescent="0.25">
      <c r="A101" s="27">
        <v>12279</v>
      </c>
      <c r="B101" s="27" t="s">
        <v>70</v>
      </c>
      <c r="C101" s="27">
        <v>499.5</v>
      </c>
      <c r="D101" s="27">
        <v>158</v>
      </c>
      <c r="E101" s="27">
        <v>14.5</v>
      </c>
      <c r="F101" s="28">
        <v>9.1800000000000007E-2</v>
      </c>
      <c r="G101" s="29">
        <v>41960</v>
      </c>
      <c r="H101" s="27">
        <v>14.5</v>
      </c>
      <c r="I101" s="28">
        <v>9.1800000000000007E-2</v>
      </c>
    </row>
    <row r="102" spans="1:9" x14ac:dyDescent="0.25">
      <c r="A102" s="27">
        <v>12279</v>
      </c>
      <c r="B102" s="27" t="s">
        <v>70</v>
      </c>
      <c r="C102" s="27">
        <v>499.36</v>
      </c>
      <c r="D102" s="27">
        <v>158</v>
      </c>
      <c r="E102" s="27">
        <v>14.22</v>
      </c>
      <c r="F102" s="44">
        <v>0.09</v>
      </c>
      <c r="G102" s="29">
        <v>41959</v>
      </c>
      <c r="H102" s="27">
        <v>14.22</v>
      </c>
      <c r="I102" s="44">
        <v>0.09</v>
      </c>
    </row>
    <row r="103" spans="1:9" x14ac:dyDescent="0.25">
      <c r="A103" s="27">
        <v>12279</v>
      </c>
      <c r="B103" s="27" t="s">
        <v>70</v>
      </c>
      <c r="C103" s="27">
        <v>499.34</v>
      </c>
      <c r="D103" s="27">
        <v>158</v>
      </c>
      <c r="E103" s="27">
        <v>14.18</v>
      </c>
      <c r="F103" s="28">
        <v>8.9700000000000002E-2</v>
      </c>
      <c r="G103" s="29">
        <v>41958</v>
      </c>
      <c r="H103" s="27">
        <v>14.18</v>
      </c>
      <c r="I103" s="28">
        <v>8.9700000000000002E-2</v>
      </c>
    </row>
    <row r="104" spans="1:9" x14ac:dyDescent="0.25">
      <c r="A104" s="27">
        <v>12279</v>
      </c>
      <c r="B104" s="27" t="s">
        <v>70</v>
      </c>
      <c r="C104" s="27">
        <v>499.34</v>
      </c>
      <c r="D104" s="27">
        <v>158</v>
      </c>
      <c r="E104" s="27">
        <v>14.18</v>
      </c>
      <c r="F104" s="28">
        <v>8.9700000000000002E-2</v>
      </c>
      <c r="G104" s="29">
        <v>41957</v>
      </c>
      <c r="H104" s="27">
        <v>14.18</v>
      </c>
      <c r="I104" s="28">
        <v>8.9700000000000002E-2</v>
      </c>
    </row>
    <row r="105" spans="1:9" x14ac:dyDescent="0.25">
      <c r="A105" s="27">
        <v>12279</v>
      </c>
      <c r="B105" s="27" t="s">
        <v>70</v>
      </c>
      <c r="C105" s="27">
        <v>499.34</v>
      </c>
      <c r="D105" s="27">
        <v>158</v>
      </c>
      <c r="E105" s="27">
        <v>14.18</v>
      </c>
      <c r="F105" s="28">
        <v>8.9700000000000002E-2</v>
      </c>
      <c r="G105" s="29">
        <v>41956</v>
      </c>
      <c r="H105" s="27">
        <v>14.18</v>
      </c>
      <c r="I105" s="28">
        <v>8.9700000000000002E-2</v>
      </c>
    </row>
    <row r="106" spans="1:9" x14ac:dyDescent="0.25">
      <c r="A106" s="27">
        <v>12279</v>
      </c>
      <c r="B106" s="27" t="s">
        <v>70</v>
      </c>
      <c r="C106" s="27">
        <v>499.34</v>
      </c>
      <c r="D106" s="27">
        <v>158</v>
      </c>
      <c r="E106" s="27">
        <v>14.18</v>
      </c>
      <c r="F106" s="28">
        <v>8.9700000000000002E-2</v>
      </c>
      <c r="G106" s="29">
        <v>41955</v>
      </c>
      <c r="H106" s="27">
        <v>14.18</v>
      </c>
      <c r="I106" s="28">
        <v>8.9700000000000002E-2</v>
      </c>
    </row>
    <row r="107" spans="1:9" x14ac:dyDescent="0.25">
      <c r="A107" s="27">
        <v>12279</v>
      </c>
      <c r="B107" s="27" t="s">
        <v>70</v>
      </c>
      <c r="C107" s="27">
        <v>499.34</v>
      </c>
      <c r="D107" s="27">
        <v>158</v>
      </c>
      <c r="E107" s="27">
        <v>14.18</v>
      </c>
      <c r="F107" s="28">
        <v>8.9700000000000002E-2</v>
      </c>
      <c r="G107" s="29">
        <v>41954</v>
      </c>
      <c r="H107" s="27">
        <v>14.18</v>
      </c>
      <c r="I107" s="28">
        <v>8.9700000000000002E-2</v>
      </c>
    </row>
    <row r="108" spans="1:9" x14ac:dyDescent="0.25">
      <c r="A108" s="27">
        <v>12279</v>
      </c>
      <c r="B108" s="27" t="s">
        <v>70</v>
      </c>
      <c r="C108" s="27">
        <v>499.3</v>
      </c>
      <c r="D108" s="27">
        <v>158</v>
      </c>
      <c r="E108" s="27">
        <v>14.11</v>
      </c>
      <c r="F108" s="28">
        <v>8.9300000000000004E-2</v>
      </c>
      <c r="G108" s="29">
        <v>41953</v>
      </c>
      <c r="H108" s="27">
        <v>14.11</v>
      </c>
      <c r="I108" s="28">
        <v>8.9300000000000004E-2</v>
      </c>
    </row>
    <row r="109" spans="1:9" x14ac:dyDescent="0.25">
      <c r="A109" s="27">
        <v>12279</v>
      </c>
      <c r="B109" s="27" t="s">
        <v>70</v>
      </c>
      <c r="C109" s="27">
        <v>499.31</v>
      </c>
      <c r="D109" s="27">
        <v>158</v>
      </c>
      <c r="E109" s="27">
        <v>14.13</v>
      </c>
      <c r="F109" s="28">
        <v>8.9399999999999993E-2</v>
      </c>
      <c r="G109" s="29">
        <v>41952</v>
      </c>
      <c r="H109" s="27">
        <v>14.13</v>
      </c>
      <c r="I109" s="28">
        <v>8.9399999999999993E-2</v>
      </c>
    </row>
    <row r="110" spans="1:9" x14ac:dyDescent="0.25">
      <c r="A110" s="27">
        <v>12279</v>
      </c>
      <c r="B110" s="27" t="s">
        <v>70</v>
      </c>
      <c r="C110" s="27">
        <v>499.32</v>
      </c>
      <c r="D110" s="27">
        <v>158</v>
      </c>
      <c r="E110" s="27">
        <v>14.14</v>
      </c>
      <c r="F110" s="28">
        <v>8.9499999999999996E-2</v>
      </c>
      <c r="G110" s="29">
        <v>41951</v>
      </c>
      <c r="H110" s="27">
        <v>14.14</v>
      </c>
      <c r="I110" s="28">
        <v>8.9499999999999996E-2</v>
      </c>
    </row>
    <row r="111" spans="1:9" x14ac:dyDescent="0.25">
      <c r="A111" s="27">
        <v>12279</v>
      </c>
      <c r="B111" s="27" t="s">
        <v>70</v>
      </c>
      <c r="C111" s="27">
        <v>499.34</v>
      </c>
      <c r="D111" s="27">
        <v>158</v>
      </c>
      <c r="E111" s="27">
        <v>14.18</v>
      </c>
      <c r="F111" s="28">
        <v>8.9700000000000002E-2</v>
      </c>
      <c r="G111" s="29">
        <v>41950</v>
      </c>
      <c r="H111" s="27">
        <v>14.18</v>
      </c>
      <c r="I111" s="28">
        <v>8.9700000000000002E-2</v>
      </c>
    </row>
    <row r="112" spans="1:9" x14ac:dyDescent="0.25">
      <c r="A112" s="27">
        <v>12279</v>
      </c>
      <c r="B112" s="27" t="s">
        <v>70</v>
      </c>
      <c r="C112" s="27">
        <v>499.36</v>
      </c>
      <c r="D112" s="27">
        <v>158</v>
      </c>
      <c r="E112" s="27">
        <v>14.22</v>
      </c>
      <c r="F112" s="44">
        <v>0.09</v>
      </c>
      <c r="G112" s="29">
        <v>41949</v>
      </c>
      <c r="H112" s="27">
        <v>14.22</v>
      </c>
      <c r="I112" s="44">
        <v>0.09</v>
      </c>
    </row>
    <row r="113" spans="1:10" x14ac:dyDescent="0.25">
      <c r="A113" s="27">
        <v>12279</v>
      </c>
      <c r="B113" s="27" t="s">
        <v>70</v>
      </c>
      <c r="C113" s="27">
        <v>499.37</v>
      </c>
      <c r="D113" s="27">
        <v>158</v>
      </c>
      <c r="E113" s="27">
        <v>14.24</v>
      </c>
      <c r="F113" s="28">
        <v>9.01E-2</v>
      </c>
      <c r="G113" s="29">
        <v>41948</v>
      </c>
      <c r="H113" s="27">
        <v>14.24</v>
      </c>
      <c r="I113" s="28">
        <v>9.01E-2</v>
      </c>
    </row>
    <row r="114" spans="1:10" x14ac:dyDescent="0.25">
      <c r="A114" s="27">
        <v>12279</v>
      </c>
      <c r="B114" s="27" t="s">
        <v>70</v>
      </c>
      <c r="C114" s="27">
        <v>499.38</v>
      </c>
      <c r="D114" s="27">
        <v>158</v>
      </c>
      <c r="E114" s="27">
        <v>14.26</v>
      </c>
      <c r="F114" s="28">
        <v>9.0300000000000005E-2</v>
      </c>
      <c r="G114" s="29">
        <v>41947</v>
      </c>
      <c r="H114" s="27">
        <v>14.26</v>
      </c>
      <c r="I114" s="28">
        <v>9.0300000000000005E-2</v>
      </c>
    </row>
    <row r="115" spans="1:10" x14ac:dyDescent="0.25">
      <c r="A115" s="27">
        <v>12279</v>
      </c>
      <c r="B115" s="27" t="s">
        <v>70</v>
      </c>
      <c r="C115" s="27">
        <v>499.39</v>
      </c>
      <c r="D115" s="27">
        <v>158</v>
      </c>
      <c r="E115" s="27">
        <v>14.29</v>
      </c>
      <c r="F115" s="28">
        <v>9.0399999999999994E-2</v>
      </c>
      <c r="G115" s="29">
        <v>41946</v>
      </c>
      <c r="H115" s="27">
        <v>14.29</v>
      </c>
      <c r="I115" s="28">
        <v>9.0399999999999994E-2</v>
      </c>
    </row>
    <row r="116" spans="1:10" x14ac:dyDescent="0.25">
      <c r="A116" s="27">
        <v>12279</v>
      </c>
      <c r="B116" s="27" t="s">
        <v>70</v>
      </c>
      <c r="C116" s="27">
        <v>499.4</v>
      </c>
      <c r="D116" s="27">
        <v>158</v>
      </c>
      <c r="E116" s="27">
        <v>14.3</v>
      </c>
      <c r="F116" s="28">
        <v>9.0499999999999997E-2</v>
      </c>
      <c r="G116" s="29">
        <v>41945</v>
      </c>
      <c r="H116" s="27">
        <v>14.3</v>
      </c>
      <c r="I116" s="28">
        <v>9.0499999999999997E-2</v>
      </c>
    </row>
    <row r="117" spans="1:10" x14ac:dyDescent="0.25">
      <c r="A117" s="27">
        <v>12279</v>
      </c>
      <c r="B117" s="27" t="s">
        <v>70</v>
      </c>
      <c r="C117" s="27">
        <v>499.41</v>
      </c>
      <c r="D117" s="27">
        <v>158</v>
      </c>
      <c r="E117" s="27">
        <v>14.32</v>
      </c>
      <c r="F117" s="28">
        <v>9.06E-2</v>
      </c>
      <c r="G117" s="29">
        <v>41944</v>
      </c>
      <c r="H117" s="27">
        <v>14.32</v>
      </c>
      <c r="I117" s="28">
        <v>9.06E-2</v>
      </c>
    </row>
    <row r="118" spans="1:10" x14ac:dyDescent="0.25">
      <c r="A118" s="27">
        <v>12279</v>
      </c>
      <c r="B118" s="27" t="s">
        <v>70</v>
      </c>
      <c r="C118" s="27">
        <v>499.42</v>
      </c>
      <c r="D118" s="27">
        <v>158</v>
      </c>
      <c r="E118" s="27">
        <v>14.34</v>
      </c>
      <c r="F118" s="28">
        <v>9.0800000000000006E-2</v>
      </c>
      <c r="G118" s="29">
        <v>41943</v>
      </c>
      <c r="H118" s="27">
        <v>14.34</v>
      </c>
      <c r="I118" s="28">
        <v>9.0800000000000006E-2</v>
      </c>
      <c r="J118">
        <f>H118</f>
        <v>14.34</v>
      </c>
    </row>
    <row r="119" spans="1:10" x14ac:dyDescent="0.25">
      <c r="A119" s="27">
        <v>12279</v>
      </c>
      <c r="B119" s="27" t="s">
        <v>70</v>
      </c>
      <c r="C119" s="27">
        <v>499.4</v>
      </c>
      <c r="D119" s="27">
        <v>158</v>
      </c>
      <c r="E119" s="27">
        <v>14.3</v>
      </c>
      <c r="F119" s="28">
        <v>9.0499999999999997E-2</v>
      </c>
      <c r="G119" s="29">
        <v>41942</v>
      </c>
      <c r="H119" s="27">
        <v>14.3</v>
      </c>
      <c r="I119" s="28">
        <v>9.0499999999999997E-2</v>
      </c>
    </row>
    <row r="120" spans="1:10" x14ac:dyDescent="0.25">
      <c r="A120" s="27">
        <v>12279</v>
      </c>
      <c r="B120" s="27" t="s">
        <v>70</v>
      </c>
      <c r="C120" s="27">
        <v>499.41</v>
      </c>
      <c r="D120" s="27">
        <v>158</v>
      </c>
      <c r="E120" s="27">
        <v>14.32</v>
      </c>
      <c r="F120" s="28">
        <v>9.06E-2</v>
      </c>
      <c r="G120" s="29">
        <v>41941</v>
      </c>
      <c r="H120" s="27">
        <v>14.32</v>
      </c>
      <c r="I120" s="28">
        <v>9.06E-2</v>
      </c>
    </row>
    <row r="121" spans="1:10" x14ac:dyDescent="0.25">
      <c r="A121" s="27">
        <v>12279</v>
      </c>
      <c r="B121" s="27" t="s">
        <v>70</v>
      </c>
      <c r="C121" s="27">
        <v>499.42</v>
      </c>
      <c r="D121" s="27">
        <v>158</v>
      </c>
      <c r="E121" s="27">
        <v>14.34</v>
      </c>
      <c r="F121" s="28">
        <v>9.0800000000000006E-2</v>
      </c>
      <c r="G121" s="29">
        <v>41940</v>
      </c>
      <c r="H121" s="27">
        <v>14.34</v>
      </c>
      <c r="I121" s="28">
        <v>9.0800000000000006E-2</v>
      </c>
    </row>
    <row r="122" spans="1:10" x14ac:dyDescent="0.25">
      <c r="A122" s="27">
        <v>12279</v>
      </c>
      <c r="B122" s="27" t="s">
        <v>70</v>
      </c>
      <c r="C122" s="27">
        <v>499.43</v>
      </c>
      <c r="D122" s="27">
        <v>158</v>
      </c>
      <c r="E122" s="27">
        <v>14.36</v>
      </c>
      <c r="F122" s="28">
        <v>9.0899999999999995E-2</v>
      </c>
      <c r="G122" s="29">
        <v>41939</v>
      </c>
      <c r="H122" s="27">
        <v>14.36</v>
      </c>
      <c r="I122" s="28">
        <v>9.0899999999999995E-2</v>
      </c>
    </row>
    <row r="123" spans="1:10" x14ac:dyDescent="0.25">
      <c r="A123" s="27">
        <v>12279</v>
      </c>
      <c r="B123" s="27" t="s">
        <v>70</v>
      </c>
      <c r="C123" s="27">
        <v>499.45</v>
      </c>
      <c r="D123" s="27">
        <v>158</v>
      </c>
      <c r="E123" s="27">
        <v>14.4</v>
      </c>
      <c r="F123" s="28">
        <v>9.11E-2</v>
      </c>
      <c r="G123" s="29">
        <v>41938</v>
      </c>
      <c r="H123" s="27">
        <v>14.4</v>
      </c>
      <c r="I123" s="28">
        <v>9.11E-2</v>
      </c>
    </row>
    <row r="124" spans="1:10" x14ac:dyDescent="0.25">
      <c r="A124" s="27">
        <v>12279</v>
      </c>
      <c r="B124" s="27" t="s">
        <v>70</v>
      </c>
      <c r="C124" s="27">
        <v>499.47</v>
      </c>
      <c r="D124" s="27">
        <v>158</v>
      </c>
      <c r="E124" s="27">
        <v>14.44</v>
      </c>
      <c r="F124" s="28">
        <v>9.1399999999999995E-2</v>
      </c>
      <c r="G124" s="29">
        <v>41937</v>
      </c>
      <c r="H124" s="27">
        <v>14.44</v>
      </c>
      <c r="I124" s="28">
        <v>9.1399999999999995E-2</v>
      </c>
    </row>
    <row r="125" spans="1:10" x14ac:dyDescent="0.25">
      <c r="A125" s="27">
        <v>12279</v>
      </c>
      <c r="B125" s="27" t="s">
        <v>70</v>
      </c>
      <c r="C125" s="27">
        <v>499.49</v>
      </c>
      <c r="D125" s="27">
        <v>158</v>
      </c>
      <c r="E125" s="27">
        <v>14.48</v>
      </c>
      <c r="F125" s="28">
        <v>9.1600000000000001E-2</v>
      </c>
      <c r="G125" s="29">
        <v>41936</v>
      </c>
      <c r="H125" s="27">
        <v>14.48</v>
      </c>
      <c r="I125" s="28">
        <v>9.1600000000000001E-2</v>
      </c>
    </row>
    <row r="126" spans="1:10" x14ac:dyDescent="0.25">
      <c r="A126" s="27">
        <v>12279</v>
      </c>
      <c r="B126" s="27" t="s">
        <v>70</v>
      </c>
      <c r="C126" s="27">
        <v>499.5</v>
      </c>
      <c r="D126" s="27">
        <v>158</v>
      </c>
      <c r="E126" s="27">
        <v>14.5</v>
      </c>
      <c r="F126" s="28">
        <v>9.1800000000000007E-2</v>
      </c>
      <c r="G126" s="29">
        <v>41935</v>
      </c>
      <c r="H126" s="27">
        <v>14.5</v>
      </c>
      <c r="I126" s="28">
        <v>9.1800000000000007E-2</v>
      </c>
    </row>
    <row r="127" spans="1:10" x14ac:dyDescent="0.25">
      <c r="A127" s="27">
        <v>12279</v>
      </c>
      <c r="B127" s="27" t="s">
        <v>70</v>
      </c>
      <c r="C127" s="27">
        <v>499.52</v>
      </c>
      <c r="D127" s="27">
        <v>158</v>
      </c>
      <c r="E127" s="27">
        <v>14.54</v>
      </c>
      <c r="F127" s="28">
        <v>9.1999999999999998E-2</v>
      </c>
      <c r="G127" s="29">
        <v>41934</v>
      </c>
      <c r="H127" s="27">
        <v>14.54</v>
      </c>
      <c r="I127" s="28">
        <v>9.1999999999999998E-2</v>
      </c>
    </row>
    <row r="128" spans="1:10" x14ac:dyDescent="0.25">
      <c r="A128" s="27">
        <v>12279</v>
      </c>
      <c r="B128" s="27" t="s">
        <v>70</v>
      </c>
      <c r="C128" s="27">
        <v>499.53</v>
      </c>
      <c r="D128" s="27">
        <v>158</v>
      </c>
      <c r="E128" s="27">
        <v>14.55</v>
      </c>
      <c r="F128" s="28">
        <v>9.2100000000000001E-2</v>
      </c>
      <c r="G128" s="29">
        <v>41933</v>
      </c>
      <c r="H128" s="27">
        <v>14.55</v>
      </c>
      <c r="I128" s="28">
        <v>9.2100000000000001E-2</v>
      </c>
    </row>
    <row r="129" spans="1:9" x14ac:dyDescent="0.25">
      <c r="A129" s="27">
        <v>12279</v>
      </c>
      <c r="B129" s="27" t="s">
        <v>70</v>
      </c>
      <c r="C129" s="27">
        <v>499.55</v>
      </c>
      <c r="D129" s="27">
        <v>158</v>
      </c>
      <c r="E129" s="27">
        <v>14.59</v>
      </c>
      <c r="F129" s="28">
        <v>9.2299999999999993E-2</v>
      </c>
      <c r="G129" s="29">
        <v>41932</v>
      </c>
      <c r="H129" s="27">
        <v>14.59</v>
      </c>
      <c r="I129" s="28">
        <v>9.2299999999999993E-2</v>
      </c>
    </row>
    <row r="130" spans="1:9" x14ac:dyDescent="0.25">
      <c r="A130" s="27">
        <v>12279</v>
      </c>
      <c r="B130" s="27" t="s">
        <v>70</v>
      </c>
      <c r="C130" s="27">
        <v>499.56</v>
      </c>
      <c r="D130" s="27">
        <v>158</v>
      </c>
      <c r="E130" s="27">
        <v>14.61</v>
      </c>
      <c r="F130" s="28">
        <v>9.2499999999999999E-2</v>
      </c>
      <c r="G130" s="29">
        <v>41931</v>
      </c>
      <c r="H130" s="27">
        <v>14.61</v>
      </c>
      <c r="I130" s="28">
        <v>9.2499999999999999E-2</v>
      </c>
    </row>
    <row r="131" spans="1:9" x14ac:dyDescent="0.25">
      <c r="A131" s="27">
        <v>12279</v>
      </c>
      <c r="B131" s="27" t="s">
        <v>70</v>
      </c>
      <c r="C131" s="27">
        <v>499.58</v>
      </c>
      <c r="D131" s="27">
        <v>158</v>
      </c>
      <c r="E131" s="27">
        <v>14.65</v>
      </c>
      <c r="F131" s="28">
        <v>9.2700000000000005E-2</v>
      </c>
      <c r="G131" s="29">
        <v>41930</v>
      </c>
      <c r="H131" s="27">
        <v>14.65</v>
      </c>
      <c r="I131" s="28">
        <v>9.2700000000000005E-2</v>
      </c>
    </row>
    <row r="132" spans="1:9" x14ac:dyDescent="0.25">
      <c r="A132" s="27">
        <v>12279</v>
      </c>
      <c r="B132" s="27" t="s">
        <v>70</v>
      </c>
      <c r="C132" s="27">
        <v>499.59</v>
      </c>
      <c r="D132" s="27">
        <v>158</v>
      </c>
      <c r="E132" s="27">
        <v>14.67</v>
      </c>
      <c r="F132" s="28">
        <v>9.2799999999999994E-2</v>
      </c>
      <c r="G132" s="29">
        <v>41929</v>
      </c>
      <c r="H132" s="27">
        <v>14.67</v>
      </c>
      <c r="I132" s="28">
        <v>9.2799999999999994E-2</v>
      </c>
    </row>
    <row r="133" spans="1:9" x14ac:dyDescent="0.25">
      <c r="A133" s="27">
        <v>12279</v>
      </c>
      <c r="B133" s="27" t="s">
        <v>70</v>
      </c>
      <c r="C133" s="27">
        <v>499.6</v>
      </c>
      <c r="D133" s="27">
        <v>158</v>
      </c>
      <c r="E133" s="27">
        <v>14.69</v>
      </c>
      <c r="F133" s="28">
        <v>9.2999999999999999E-2</v>
      </c>
      <c r="G133" s="29">
        <v>41928</v>
      </c>
      <c r="H133" s="27">
        <v>14.69</v>
      </c>
      <c r="I133" s="28">
        <v>9.2999999999999999E-2</v>
      </c>
    </row>
    <row r="134" spans="1:9" x14ac:dyDescent="0.25">
      <c r="A134" s="27">
        <v>12279</v>
      </c>
      <c r="B134" s="27" t="s">
        <v>70</v>
      </c>
      <c r="C134" s="27">
        <v>499.62</v>
      </c>
      <c r="D134" s="27">
        <v>158</v>
      </c>
      <c r="E134" s="27">
        <v>14.73</v>
      </c>
      <c r="F134" s="28">
        <v>9.3200000000000005E-2</v>
      </c>
      <c r="G134" s="29">
        <v>41927</v>
      </c>
      <c r="H134" s="27">
        <v>14.73</v>
      </c>
      <c r="I134" s="28">
        <v>9.3200000000000005E-2</v>
      </c>
    </row>
    <row r="135" spans="1:9" x14ac:dyDescent="0.25">
      <c r="A135" s="27">
        <v>12279</v>
      </c>
      <c r="B135" s="27" t="s">
        <v>70</v>
      </c>
      <c r="C135" s="27">
        <v>499.63</v>
      </c>
      <c r="D135" s="27">
        <v>158</v>
      </c>
      <c r="E135" s="27">
        <v>14.75</v>
      </c>
      <c r="F135" s="28">
        <v>9.3399999999999997E-2</v>
      </c>
      <c r="G135" s="29">
        <v>41926</v>
      </c>
      <c r="H135" s="27">
        <v>14.75</v>
      </c>
      <c r="I135" s="28">
        <v>9.3399999999999997E-2</v>
      </c>
    </row>
    <row r="136" spans="1:9" x14ac:dyDescent="0.25">
      <c r="A136" s="27">
        <v>12279</v>
      </c>
      <c r="B136" s="27" t="s">
        <v>70</v>
      </c>
      <c r="C136" s="27">
        <v>499.64</v>
      </c>
      <c r="D136" s="27">
        <v>158</v>
      </c>
      <c r="E136" s="27">
        <v>14.77</v>
      </c>
      <c r="F136" s="28">
        <v>9.35E-2</v>
      </c>
      <c r="G136" s="29">
        <v>41925</v>
      </c>
      <c r="H136" s="27">
        <v>14.77</v>
      </c>
      <c r="I136" s="28">
        <v>9.35E-2</v>
      </c>
    </row>
    <row r="137" spans="1:9" x14ac:dyDescent="0.25">
      <c r="A137" s="27">
        <v>12279</v>
      </c>
      <c r="B137" s="27" t="s">
        <v>70</v>
      </c>
      <c r="C137" s="27">
        <v>499.66</v>
      </c>
      <c r="D137" s="27">
        <v>158</v>
      </c>
      <c r="E137" s="27">
        <v>14.81</v>
      </c>
      <c r="F137" s="28">
        <v>9.3700000000000006E-2</v>
      </c>
      <c r="G137" s="29">
        <v>41924</v>
      </c>
      <c r="H137" s="27">
        <v>14.81</v>
      </c>
      <c r="I137" s="28">
        <v>9.3700000000000006E-2</v>
      </c>
    </row>
    <row r="138" spans="1:9" x14ac:dyDescent="0.25">
      <c r="A138" s="27">
        <v>12279</v>
      </c>
      <c r="B138" s="27" t="s">
        <v>70</v>
      </c>
      <c r="C138" s="27">
        <v>499.68</v>
      </c>
      <c r="D138" s="27">
        <v>158</v>
      </c>
      <c r="E138" s="27">
        <v>14.85</v>
      </c>
      <c r="F138" s="28">
        <v>9.4E-2</v>
      </c>
      <c r="G138" s="29">
        <v>41923</v>
      </c>
      <c r="H138" s="27">
        <v>14.85</v>
      </c>
      <c r="I138" s="28">
        <v>9.4E-2</v>
      </c>
    </row>
    <row r="139" spans="1:9" x14ac:dyDescent="0.25">
      <c r="A139" s="27">
        <v>12279</v>
      </c>
      <c r="B139" s="27" t="s">
        <v>70</v>
      </c>
      <c r="C139" s="27">
        <v>499.7</v>
      </c>
      <c r="D139" s="27">
        <v>158</v>
      </c>
      <c r="E139" s="27">
        <v>14.89</v>
      </c>
      <c r="F139" s="28">
        <v>9.4200000000000006E-2</v>
      </c>
      <c r="G139" s="29">
        <v>41922</v>
      </c>
      <c r="H139" s="27">
        <v>14.89</v>
      </c>
      <c r="I139" s="28">
        <v>9.4200000000000006E-2</v>
      </c>
    </row>
    <row r="140" spans="1:9" x14ac:dyDescent="0.25">
      <c r="A140" s="27">
        <v>12279</v>
      </c>
      <c r="B140" s="27" t="s">
        <v>70</v>
      </c>
      <c r="C140" s="27">
        <v>499.72</v>
      </c>
      <c r="D140" s="27">
        <v>158</v>
      </c>
      <c r="E140" s="27">
        <v>14.93</v>
      </c>
      <c r="F140" s="28">
        <v>9.4500000000000001E-2</v>
      </c>
      <c r="G140" s="29">
        <v>41921</v>
      </c>
      <c r="H140" s="27">
        <v>14.93</v>
      </c>
      <c r="I140" s="28">
        <v>9.4500000000000001E-2</v>
      </c>
    </row>
    <row r="141" spans="1:9" x14ac:dyDescent="0.25">
      <c r="A141" s="27">
        <v>12279</v>
      </c>
      <c r="B141" s="27" t="s">
        <v>70</v>
      </c>
      <c r="C141" s="27">
        <v>499.75</v>
      </c>
      <c r="D141" s="27">
        <v>158</v>
      </c>
      <c r="E141" s="27">
        <v>14.99</v>
      </c>
      <c r="F141" s="28">
        <v>9.4899999999999998E-2</v>
      </c>
      <c r="G141" s="29">
        <v>41920</v>
      </c>
      <c r="H141" s="27">
        <v>14.99</v>
      </c>
      <c r="I141" s="28">
        <v>9.4899999999999998E-2</v>
      </c>
    </row>
    <row r="142" spans="1:9" x14ac:dyDescent="0.25">
      <c r="A142" s="27">
        <v>12279</v>
      </c>
      <c r="B142" s="27" t="s">
        <v>70</v>
      </c>
      <c r="C142" s="27">
        <v>499.78</v>
      </c>
      <c r="D142" s="27">
        <v>158</v>
      </c>
      <c r="E142" s="27">
        <v>15.05</v>
      </c>
      <c r="F142" s="28">
        <v>9.5299999999999996E-2</v>
      </c>
      <c r="G142" s="29">
        <v>41919</v>
      </c>
      <c r="H142" s="27">
        <v>15.05</v>
      </c>
      <c r="I142" s="28">
        <v>9.5299999999999996E-2</v>
      </c>
    </row>
    <row r="143" spans="1:9" x14ac:dyDescent="0.25">
      <c r="A143" s="27">
        <v>12279</v>
      </c>
      <c r="B143" s="27" t="s">
        <v>70</v>
      </c>
      <c r="C143" s="27">
        <v>499.81</v>
      </c>
      <c r="D143" s="27">
        <v>158</v>
      </c>
      <c r="E143" s="27">
        <v>15.11</v>
      </c>
      <c r="F143" s="28">
        <v>9.5600000000000004E-2</v>
      </c>
      <c r="G143" s="29">
        <v>41918</v>
      </c>
      <c r="H143" s="27">
        <v>15.11</v>
      </c>
      <c r="I143" s="28">
        <v>9.5600000000000004E-2</v>
      </c>
    </row>
    <row r="144" spans="1:9" x14ac:dyDescent="0.25">
      <c r="A144" s="27">
        <v>12279</v>
      </c>
      <c r="B144" s="27" t="s">
        <v>70</v>
      </c>
      <c r="C144" s="27">
        <v>499.83</v>
      </c>
      <c r="D144" s="27">
        <v>158</v>
      </c>
      <c r="E144" s="27">
        <v>15.15</v>
      </c>
      <c r="F144" s="28">
        <v>9.5899999999999999E-2</v>
      </c>
      <c r="G144" s="29">
        <v>41917</v>
      </c>
      <c r="H144" s="27">
        <v>15.15</v>
      </c>
      <c r="I144" s="28">
        <v>9.5899999999999999E-2</v>
      </c>
    </row>
    <row r="145" spans="1:10" x14ac:dyDescent="0.25">
      <c r="A145" s="27">
        <v>12279</v>
      </c>
      <c r="B145" s="27" t="s">
        <v>70</v>
      </c>
      <c r="C145" s="27">
        <v>499.84</v>
      </c>
      <c r="D145" s="27">
        <v>158</v>
      </c>
      <c r="E145" s="27">
        <v>15.17</v>
      </c>
      <c r="F145" s="28">
        <v>9.6000000000000002E-2</v>
      </c>
      <c r="G145" s="29">
        <v>41916</v>
      </c>
      <c r="H145" s="27">
        <v>15.17</v>
      </c>
      <c r="I145" s="28">
        <v>9.6000000000000002E-2</v>
      </c>
    </row>
    <row r="146" spans="1:10" x14ac:dyDescent="0.25">
      <c r="A146" s="27">
        <v>12279</v>
      </c>
      <c r="B146" s="27" t="s">
        <v>70</v>
      </c>
      <c r="C146" s="27">
        <v>499.85</v>
      </c>
      <c r="D146" s="27">
        <v>158</v>
      </c>
      <c r="E146" s="27">
        <v>15.19</v>
      </c>
      <c r="F146" s="28">
        <v>9.6100000000000005E-2</v>
      </c>
      <c r="G146" s="29">
        <v>41915</v>
      </c>
      <c r="H146" s="27">
        <v>15.19</v>
      </c>
      <c r="I146" s="28">
        <v>9.6100000000000005E-2</v>
      </c>
    </row>
    <row r="147" spans="1:10" x14ac:dyDescent="0.25">
      <c r="A147" s="27">
        <v>12279</v>
      </c>
      <c r="B147" s="27" t="s">
        <v>70</v>
      </c>
      <c r="C147" s="27">
        <v>499.86</v>
      </c>
      <c r="D147" s="27">
        <v>158</v>
      </c>
      <c r="E147" s="27">
        <v>15.21</v>
      </c>
      <c r="F147" s="28">
        <v>9.6299999999999997E-2</v>
      </c>
      <c r="G147" s="29">
        <v>41914</v>
      </c>
      <c r="H147" s="27">
        <v>15.21</v>
      </c>
      <c r="I147" s="28">
        <v>9.6299999999999997E-2</v>
      </c>
    </row>
    <row r="148" spans="1:10" x14ac:dyDescent="0.25">
      <c r="A148" s="27">
        <v>12279</v>
      </c>
      <c r="B148" s="27" t="s">
        <v>70</v>
      </c>
      <c r="C148" s="27">
        <v>499.88</v>
      </c>
      <c r="D148" s="27">
        <v>158</v>
      </c>
      <c r="E148" s="27">
        <v>15.26</v>
      </c>
      <c r="F148" s="28">
        <v>9.6600000000000005E-2</v>
      </c>
      <c r="G148" s="29">
        <v>41913</v>
      </c>
      <c r="H148" s="27">
        <v>15.26</v>
      </c>
      <c r="I148" s="28">
        <v>9.6600000000000005E-2</v>
      </c>
    </row>
    <row r="149" spans="1:10" x14ac:dyDescent="0.25">
      <c r="A149" s="27">
        <v>12279</v>
      </c>
      <c r="B149" s="27" t="s">
        <v>70</v>
      </c>
      <c r="C149" s="27">
        <v>499.89</v>
      </c>
      <c r="D149" s="27">
        <v>158</v>
      </c>
      <c r="E149" s="27">
        <v>15.28</v>
      </c>
      <c r="F149" s="28">
        <v>9.6699999999999994E-2</v>
      </c>
      <c r="G149" s="29">
        <v>41912</v>
      </c>
      <c r="H149" s="27">
        <v>15.28</v>
      </c>
      <c r="I149" s="28">
        <v>9.6699999999999994E-2</v>
      </c>
      <c r="J149">
        <f>H149</f>
        <v>15.28</v>
      </c>
    </row>
    <row r="150" spans="1:10" x14ac:dyDescent="0.25">
      <c r="A150" s="27">
        <v>12279</v>
      </c>
      <c r="B150" s="27" t="s">
        <v>70</v>
      </c>
      <c r="C150" s="27">
        <v>499.9</v>
      </c>
      <c r="D150" s="27">
        <v>158</v>
      </c>
      <c r="E150" s="27">
        <v>15.3</v>
      </c>
      <c r="F150" s="28">
        <v>9.6799999999999997E-2</v>
      </c>
      <c r="G150" s="29">
        <v>41911</v>
      </c>
      <c r="H150" s="27">
        <v>15.3</v>
      </c>
      <c r="I150" s="28">
        <v>9.6799999999999997E-2</v>
      </c>
    </row>
    <row r="151" spans="1:10" x14ac:dyDescent="0.25">
      <c r="A151" s="27">
        <v>12279</v>
      </c>
      <c r="B151" s="27" t="s">
        <v>70</v>
      </c>
      <c r="C151" s="27">
        <v>499.92</v>
      </c>
      <c r="D151" s="27">
        <v>158</v>
      </c>
      <c r="E151" s="27">
        <v>15.34</v>
      </c>
      <c r="F151" s="28">
        <v>9.7100000000000006E-2</v>
      </c>
      <c r="G151" s="29">
        <v>41910</v>
      </c>
      <c r="H151" s="27">
        <v>15.34</v>
      </c>
      <c r="I151" s="28">
        <v>9.7100000000000006E-2</v>
      </c>
    </row>
    <row r="152" spans="1:10" x14ac:dyDescent="0.25">
      <c r="A152" s="27">
        <v>12279</v>
      </c>
      <c r="B152" s="27" t="s">
        <v>70</v>
      </c>
      <c r="C152" s="27">
        <v>499.94</v>
      </c>
      <c r="D152" s="27">
        <v>158</v>
      </c>
      <c r="E152" s="27">
        <v>15.38</v>
      </c>
      <c r="F152" s="28">
        <v>9.7299999999999998E-2</v>
      </c>
      <c r="G152" s="29">
        <v>41909</v>
      </c>
      <c r="H152" s="27">
        <v>15.38</v>
      </c>
      <c r="I152" s="28">
        <v>9.7299999999999998E-2</v>
      </c>
    </row>
    <row r="153" spans="1:10" x14ac:dyDescent="0.25">
      <c r="A153" s="27">
        <v>12279</v>
      </c>
      <c r="B153" s="27" t="s">
        <v>70</v>
      </c>
      <c r="C153" s="27">
        <v>499.95</v>
      </c>
      <c r="D153" s="27">
        <v>158</v>
      </c>
      <c r="E153" s="27">
        <v>15.4</v>
      </c>
      <c r="F153" s="28">
        <v>9.7500000000000003E-2</v>
      </c>
      <c r="G153" s="29">
        <v>41908</v>
      </c>
      <c r="H153" s="27">
        <v>15.4</v>
      </c>
      <c r="I153" s="28">
        <v>9.7500000000000003E-2</v>
      </c>
    </row>
    <row r="154" spans="1:10" x14ac:dyDescent="0.25">
      <c r="A154" s="27">
        <v>12279</v>
      </c>
      <c r="B154" s="27" t="s">
        <v>70</v>
      </c>
      <c r="C154" s="27">
        <v>499.97</v>
      </c>
      <c r="D154" s="27">
        <v>158</v>
      </c>
      <c r="E154" s="27">
        <v>15.44</v>
      </c>
      <c r="F154" s="28">
        <v>9.7699999999999995E-2</v>
      </c>
      <c r="G154" s="29">
        <v>41907</v>
      </c>
      <c r="H154" s="27">
        <v>15.44</v>
      </c>
      <c r="I154" s="28">
        <v>9.7699999999999995E-2</v>
      </c>
    </row>
    <row r="155" spans="1:10" x14ac:dyDescent="0.25">
      <c r="A155" s="27">
        <v>12279</v>
      </c>
      <c r="B155" s="27" t="s">
        <v>70</v>
      </c>
      <c r="C155" s="27">
        <v>499.98</v>
      </c>
      <c r="D155" s="27">
        <v>158</v>
      </c>
      <c r="E155" s="27">
        <v>15.46</v>
      </c>
      <c r="F155" s="28">
        <v>9.7799999999999998E-2</v>
      </c>
      <c r="G155" s="29">
        <v>41906</v>
      </c>
      <c r="H155" s="27">
        <v>15.46</v>
      </c>
      <c r="I155" s="28">
        <v>9.7799999999999998E-2</v>
      </c>
    </row>
    <row r="156" spans="1:10" x14ac:dyDescent="0.25">
      <c r="A156" s="27">
        <v>12279</v>
      </c>
      <c r="B156" s="27" t="s">
        <v>70</v>
      </c>
      <c r="C156" s="27">
        <v>500</v>
      </c>
      <c r="D156" s="27">
        <v>158</v>
      </c>
      <c r="E156" s="27">
        <v>15.5</v>
      </c>
      <c r="F156" s="28">
        <v>9.8100000000000007E-2</v>
      </c>
      <c r="G156" s="29">
        <v>41905</v>
      </c>
      <c r="H156" s="27">
        <v>15.5</v>
      </c>
      <c r="I156" s="28">
        <v>9.8100000000000007E-2</v>
      </c>
    </row>
    <row r="157" spans="1:10" x14ac:dyDescent="0.25">
      <c r="A157" s="27">
        <v>12279</v>
      </c>
      <c r="B157" s="27" t="s">
        <v>70</v>
      </c>
      <c r="C157" s="27">
        <v>500.01</v>
      </c>
      <c r="D157" s="27">
        <v>158</v>
      </c>
      <c r="E157" s="27">
        <v>15.52</v>
      </c>
      <c r="F157" s="28">
        <v>9.8199999999999996E-2</v>
      </c>
      <c r="G157" s="29">
        <v>41904</v>
      </c>
      <c r="H157" s="27">
        <v>15.52</v>
      </c>
      <c r="I157" s="28">
        <v>9.8199999999999996E-2</v>
      </c>
    </row>
    <row r="158" spans="1:10" x14ac:dyDescent="0.25">
      <c r="A158" s="27">
        <v>12279</v>
      </c>
      <c r="B158" s="27" t="s">
        <v>70</v>
      </c>
      <c r="C158" s="27">
        <v>500.01</v>
      </c>
      <c r="D158" s="27">
        <v>158</v>
      </c>
      <c r="E158" s="27">
        <v>15.52</v>
      </c>
      <c r="F158" s="28">
        <v>9.8199999999999996E-2</v>
      </c>
      <c r="G158" s="29">
        <v>41903</v>
      </c>
      <c r="H158" s="27">
        <v>15.52</v>
      </c>
      <c r="I158" s="28">
        <v>9.8199999999999996E-2</v>
      </c>
    </row>
    <row r="159" spans="1:10" x14ac:dyDescent="0.25">
      <c r="A159" s="27">
        <v>12279</v>
      </c>
      <c r="B159" s="27" t="s">
        <v>70</v>
      </c>
      <c r="C159" s="27">
        <v>500.02</v>
      </c>
      <c r="D159" s="27">
        <v>158</v>
      </c>
      <c r="E159" s="27">
        <v>15.54</v>
      </c>
      <c r="F159" s="28">
        <v>9.8400000000000001E-2</v>
      </c>
      <c r="G159" s="29">
        <v>41902</v>
      </c>
      <c r="H159" s="27">
        <v>15.54</v>
      </c>
      <c r="I159" s="28">
        <v>9.8400000000000001E-2</v>
      </c>
    </row>
    <row r="160" spans="1:10" x14ac:dyDescent="0.25">
      <c r="A160" s="27">
        <v>12279</v>
      </c>
      <c r="B160" s="27" t="s">
        <v>70</v>
      </c>
      <c r="C160" s="27">
        <v>500.03</v>
      </c>
      <c r="D160" s="27">
        <v>158</v>
      </c>
      <c r="E160" s="27">
        <v>15.56</v>
      </c>
      <c r="F160" s="28">
        <v>9.8500000000000004E-2</v>
      </c>
      <c r="G160" s="29">
        <v>41901</v>
      </c>
      <c r="H160" s="27">
        <v>15.56</v>
      </c>
      <c r="I160" s="28">
        <v>9.8500000000000004E-2</v>
      </c>
    </row>
    <row r="161" spans="1:9" x14ac:dyDescent="0.25">
      <c r="A161" s="27">
        <v>12279</v>
      </c>
      <c r="B161" s="27" t="s">
        <v>70</v>
      </c>
      <c r="C161" s="27">
        <v>500.05</v>
      </c>
      <c r="D161" s="27">
        <v>158</v>
      </c>
      <c r="E161" s="27">
        <v>15.6</v>
      </c>
      <c r="F161" s="28">
        <v>9.8699999999999996E-2</v>
      </c>
      <c r="G161" s="29">
        <v>41900</v>
      </c>
      <c r="H161" s="27">
        <v>15.6</v>
      </c>
      <c r="I161" s="28">
        <v>9.8699999999999996E-2</v>
      </c>
    </row>
    <row r="162" spans="1:9" x14ac:dyDescent="0.25">
      <c r="A162" s="27">
        <v>12279</v>
      </c>
      <c r="B162" s="27" t="s">
        <v>70</v>
      </c>
      <c r="C162" s="27">
        <v>500.06</v>
      </c>
      <c r="D162" s="27">
        <v>158</v>
      </c>
      <c r="E162" s="27">
        <v>15.62</v>
      </c>
      <c r="F162" s="28">
        <v>9.8900000000000002E-2</v>
      </c>
      <c r="G162" s="29">
        <v>41899</v>
      </c>
      <c r="H162" s="27">
        <v>15.62</v>
      </c>
      <c r="I162" s="28">
        <v>9.8900000000000002E-2</v>
      </c>
    </row>
    <row r="163" spans="1:9" x14ac:dyDescent="0.25">
      <c r="A163" s="27">
        <v>12279</v>
      </c>
      <c r="B163" s="27" t="s">
        <v>70</v>
      </c>
      <c r="C163" s="27">
        <v>500.07</v>
      </c>
      <c r="D163" s="27">
        <v>158</v>
      </c>
      <c r="E163" s="27">
        <v>15.64</v>
      </c>
      <c r="F163" s="28">
        <v>9.9000000000000005E-2</v>
      </c>
      <c r="G163" s="29">
        <v>41898</v>
      </c>
      <c r="H163" s="27">
        <v>15.64</v>
      </c>
      <c r="I163" s="28">
        <v>9.9000000000000005E-2</v>
      </c>
    </row>
    <row r="164" spans="1:9" x14ac:dyDescent="0.25">
      <c r="A164" s="27">
        <v>12279</v>
      </c>
      <c r="B164" s="27" t="s">
        <v>70</v>
      </c>
      <c r="C164" s="27">
        <v>500.09</v>
      </c>
      <c r="D164" s="27">
        <v>158</v>
      </c>
      <c r="E164" s="27">
        <v>15.69</v>
      </c>
      <c r="F164" s="28">
        <v>9.9299999999999999E-2</v>
      </c>
      <c r="G164" s="29">
        <v>41897</v>
      </c>
      <c r="H164" s="27">
        <v>15.69</v>
      </c>
      <c r="I164" s="28">
        <v>9.9299999999999999E-2</v>
      </c>
    </row>
    <row r="165" spans="1:9" x14ac:dyDescent="0.25">
      <c r="A165" s="27">
        <v>12279</v>
      </c>
      <c r="B165" s="27" t="s">
        <v>70</v>
      </c>
      <c r="C165" s="27">
        <v>500.11</v>
      </c>
      <c r="D165" s="27">
        <v>158</v>
      </c>
      <c r="E165" s="27">
        <v>15.73</v>
      </c>
      <c r="F165" s="28">
        <v>9.9599999999999994E-2</v>
      </c>
      <c r="G165" s="29">
        <v>41896</v>
      </c>
      <c r="H165" s="27">
        <v>15.73</v>
      </c>
      <c r="I165" s="28">
        <v>9.9599999999999994E-2</v>
      </c>
    </row>
    <row r="166" spans="1:9" x14ac:dyDescent="0.25">
      <c r="A166" s="27">
        <v>12279</v>
      </c>
      <c r="B166" s="27" t="s">
        <v>70</v>
      </c>
      <c r="C166" s="27">
        <v>500.12</v>
      </c>
      <c r="D166" s="27">
        <v>158</v>
      </c>
      <c r="E166" s="27">
        <v>15.75</v>
      </c>
      <c r="F166" s="28">
        <v>9.9699999999999997E-2</v>
      </c>
      <c r="G166" s="29">
        <v>41895</v>
      </c>
      <c r="H166" s="27">
        <v>15.75</v>
      </c>
      <c r="I166" s="28">
        <v>9.9699999999999997E-2</v>
      </c>
    </row>
    <row r="167" spans="1:9" x14ac:dyDescent="0.25">
      <c r="A167" s="27">
        <v>12279</v>
      </c>
      <c r="B167" s="27" t="s">
        <v>70</v>
      </c>
      <c r="C167" s="27">
        <v>500.13</v>
      </c>
      <c r="D167" s="27">
        <v>158</v>
      </c>
      <c r="E167" s="27">
        <v>15.77</v>
      </c>
      <c r="F167" s="28">
        <v>9.98E-2</v>
      </c>
      <c r="G167" s="29">
        <v>41894</v>
      </c>
      <c r="H167" s="27">
        <v>15.77</v>
      </c>
      <c r="I167" s="28">
        <v>9.98E-2</v>
      </c>
    </row>
    <row r="168" spans="1:9" x14ac:dyDescent="0.25">
      <c r="A168" s="27">
        <v>12279</v>
      </c>
      <c r="B168" s="27" t="s">
        <v>70</v>
      </c>
      <c r="C168" s="27">
        <v>500.14</v>
      </c>
      <c r="D168" s="27">
        <v>158</v>
      </c>
      <c r="E168" s="27">
        <v>15.79</v>
      </c>
      <c r="F168" s="28">
        <v>9.9900000000000003E-2</v>
      </c>
      <c r="G168" s="29">
        <v>41893</v>
      </c>
      <c r="H168" s="27">
        <v>15.79</v>
      </c>
      <c r="I168" s="28">
        <v>9.9900000000000003E-2</v>
      </c>
    </row>
    <row r="169" spans="1:9" x14ac:dyDescent="0.25">
      <c r="A169" s="27">
        <v>12279</v>
      </c>
      <c r="B169" s="27" t="s">
        <v>70</v>
      </c>
      <c r="C169" s="27">
        <v>500.15</v>
      </c>
      <c r="D169" s="27">
        <v>158</v>
      </c>
      <c r="E169" s="27">
        <v>15.81</v>
      </c>
      <c r="F169" s="28">
        <v>0.10009999999999999</v>
      </c>
      <c r="G169" s="29">
        <v>41892</v>
      </c>
      <c r="H169" s="27">
        <v>15.81</v>
      </c>
      <c r="I169" s="28">
        <v>0.10009999999999999</v>
      </c>
    </row>
    <row r="170" spans="1:9" x14ac:dyDescent="0.25">
      <c r="A170" s="27">
        <v>12279</v>
      </c>
      <c r="B170" s="27" t="s">
        <v>70</v>
      </c>
      <c r="C170" s="27">
        <v>500.17</v>
      </c>
      <c r="D170" s="27">
        <v>158</v>
      </c>
      <c r="E170" s="27">
        <v>15.85</v>
      </c>
      <c r="F170" s="28">
        <v>0.1003</v>
      </c>
      <c r="G170" s="29">
        <v>41891</v>
      </c>
      <c r="H170" s="27">
        <v>15.85</v>
      </c>
      <c r="I170" s="28">
        <v>0.1003</v>
      </c>
    </row>
    <row r="171" spans="1:9" x14ac:dyDescent="0.25">
      <c r="A171" s="27">
        <v>12279</v>
      </c>
      <c r="B171" s="27" t="s">
        <v>70</v>
      </c>
      <c r="C171" s="27">
        <v>500.19</v>
      </c>
      <c r="D171" s="27">
        <v>158</v>
      </c>
      <c r="E171" s="27">
        <v>15.89</v>
      </c>
      <c r="F171" s="28">
        <v>0.10059999999999999</v>
      </c>
      <c r="G171" s="29">
        <v>41890</v>
      </c>
      <c r="H171" s="27">
        <v>15.89</v>
      </c>
      <c r="I171" s="28">
        <v>0.10059999999999999</v>
      </c>
    </row>
    <row r="172" spans="1:9" x14ac:dyDescent="0.25">
      <c r="A172" s="27">
        <v>12279</v>
      </c>
      <c r="B172" s="27" t="s">
        <v>70</v>
      </c>
      <c r="C172" s="27">
        <v>500.2</v>
      </c>
      <c r="D172" s="27">
        <v>158</v>
      </c>
      <c r="E172" s="27">
        <v>15.91</v>
      </c>
      <c r="F172" s="28">
        <v>0.1007</v>
      </c>
      <c r="G172" s="29">
        <v>41889</v>
      </c>
      <c r="H172" s="27">
        <v>15.91</v>
      </c>
      <c r="I172" s="28">
        <v>0.1007</v>
      </c>
    </row>
    <row r="173" spans="1:9" x14ac:dyDescent="0.25">
      <c r="A173" s="27">
        <v>12279</v>
      </c>
      <c r="B173" s="27" t="s">
        <v>70</v>
      </c>
      <c r="C173" s="27">
        <v>500.21</v>
      </c>
      <c r="D173" s="27">
        <v>158</v>
      </c>
      <c r="E173" s="27">
        <v>15.93</v>
      </c>
      <c r="F173" s="28">
        <v>0.1008</v>
      </c>
      <c r="G173" s="29">
        <v>41888</v>
      </c>
      <c r="H173" s="27">
        <v>15.93</v>
      </c>
      <c r="I173" s="28">
        <v>0.1008</v>
      </c>
    </row>
    <row r="174" spans="1:9" x14ac:dyDescent="0.25">
      <c r="A174" s="27">
        <v>12279</v>
      </c>
      <c r="B174" s="27" t="s">
        <v>70</v>
      </c>
      <c r="C174" s="27">
        <v>500.22</v>
      </c>
      <c r="D174" s="27">
        <v>158</v>
      </c>
      <c r="E174" s="27">
        <v>15.96</v>
      </c>
      <c r="F174" s="28">
        <v>0.10100000000000001</v>
      </c>
      <c r="G174" s="29">
        <v>41887</v>
      </c>
      <c r="H174" s="27">
        <v>15.96</v>
      </c>
      <c r="I174" s="28">
        <v>0.10100000000000001</v>
      </c>
    </row>
    <row r="175" spans="1:9" x14ac:dyDescent="0.25">
      <c r="A175" s="27">
        <v>12279</v>
      </c>
      <c r="B175" s="27" t="s">
        <v>70</v>
      </c>
      <c r="C175" s="27">
        <v>500.23</v>
      </c>
      <c r="D175" s="27">
        <v>158</v>
      </c>
      <c r="E175" s="27">
        <v>15.98</v>
      </c>
      <c r="F175" s="28">
        <v>0.1011</v>
      </c>
      <c r="G175" s="29">
        <v>41886</v>
      </c>
      <c r="H175" s="27">
        <v>15.98</v>
      </c>
      <c r="I175" s="28">
        <v>0.1011</v>
      </c>
    </row>
    <row r="176" spans="1:9" x14ac:dyDescent="0.25">
      <c r="A176" s="27">
        <v>12279</v>
      </c>
      <c r="B176" s="27" t="s">
        <v>70</v>
      </c>
      <c r="C176" s="27">
        <v>500.24</v>
      </c>
      <c r="D176" s="27">
        <v>158</v>
      </c>
      <c r="E176" s="27">
        <v>16</v>
      </c>
      <c r="F176" s="28">
        <v>0.1013</v>
      </c>
      <c r="G176" s="29">
        <v>41885</v>
      </c>
      <c r="H176" s="27">
        <v>16</v>
      </c>
      <c r="I176" s="28">
        <v>0.1013</v>
      </c>
    </row>
    <row r="177" spans="1:10" x14ac:dyDescent="0.25">
      <c r="A177" s="27">
        <v>12279</v>
      </c>
      <c r="B177" s="27" t="s">
        <v>70</v>
      </c>
      <c r="C177" s="27">
        <v>500.25</v>
      </c>
      <c r="D177" s="27">
        <v>158</v>
      </c>
      <c r="E177" s="27">
        <v>16.02</v>
      </c>
      <c r="F177" s="28">
        <v>0.1014</v>
      </c>
      <c r="G177" s="29">
        <v>41884</v>
      </c>
      <c r="H177" s="27">
        <v>16.02</v>
      </c>
      <c r="I177" s="28">
        <v>0.1014</v>
      </c>
    </row>
    <row r="178" spans="1:10" x14ac:dyDescent="0.25">
      <c r="A178" s="27">
        <v>12279</v>
      </c>
      <c r="B178" s="27" t="s">
        <v>70</v>
      </c>
      <c r="C178" s="27">
        <v>500.26</v>
      </c>
      <c r="D178" s="27">
        <v>158</v>
      </c>
      <c r="E178" s="27">
        <v>16.04</v>
      </c>
      <c r="F178" s="28">
        <v>0.10150000000000001</v>
      </c>
      <c r="G178" s="29">
        <v>41883</v>
      </c>
      <c r="H178" s="27">
        <v>16.04</v>
      </c>
      <c r="I178" s="28">
        <v>0.10150000000000001</v>
      </c>
    </row>
    <row r="179" spans="1:10" x14ac:dyDescent="0.25">
      <c r="A179" s="27">
        <v>12279</v>
      </c>
      <c r="B179" s="27" t="s">
        <v>70</v>
      </c>
      <c r="C179" s="27">
        <v>500.28</v>
      </c>
      <c r="D179" s="27">
        <v>158</v>
      </c>
      <c r="E179" s="27">
        <v>16.079999999999998</v>
      </c>
      <c r="F179" s="28">
        <v>0.1018</v>
      </c>
      <c r="G179" s="29">
        <v>41882</v>
      </c>
      <c r="H179" s="27">
        <v>16.079999999999998</v>
      </c>
      <c r="I179" s="28">
        <v>0.1018</v>
      </c>
      <c r="J179">
        <f>H179</f>
        <v>16.079999999999998</v>
      </c>
    </row>
    <row r="180" spans="1:10" x14ac:dyDescent="0.25">
      <c r="A180" s="27">
        <v>12279</v>
      </c>
      <c r="B180" s="27" t="s">
        <v>70</v>
      </c>
      <c r="C180" s="27">
        <v>500.3</v>
      </c>
      <c r="D180" s="27">
        <v>158</v>
      </c>
      <c r="E180" s="27">
        <v>16.12</v>
      </c>
      <c r="F180" s="28">
        <v>0.10199999999999999</v>
      </c>
      <c r="G180" s="29">
        <v>41881</v>
      </c>
      <c r="H180" s="27">
        <v>16.12</v>
      </c>
      <c r="I180" s="28">
        <v>0.10199999999999999</v>
      </c>
    </row>
    <row r="181" spans="1:10" x14ac:dyDescent="0.25">
      <c r="A181" s="27">
        <v>12279</v>
      </c>
      <c r="B181" s="27" t="s">
        <v>70</v>
      </c>
      <c r="C181" s="27">
        <v>500.31</v>
      </c>
      <c r="D181" s="27">
        <v>158</v>
      </c>
      <c r="E181" s="27">
        <v>16.14</v>
      </c>
      <c r="F181" s="28">
        <v>0.1022</v>
      </c>
      <c r="G181" s="29">
        <v>41880</v>
      </c>
      <c r="H181" s="27">
        <v>16.14</v>
      </c>
      <c r="I181" s="28">
        <v>0.1022</v>
      </c>
    </row>
    <row r="182" spans="1:10" x14ac:dyDescent="0.25">
      <c r="A182" s="27">
        <v>12279</v>
      </c>
      <c r="B182" s="27" t="s">
        <v>70</v>
      </c>
      <c r="C182" s="27">
        <v>500.32</v>
      </c>
      <c r="D182" s="27">
        <v>158</v>
      </c>
      <c r="E182" s="27">
        <v>16.170000000000002</v>
      </c>
      <c r="F182" s="28">
        <v>0.1023</v>
      </c>
      <c r="G182" s="29">
        <v>41879</v>
      </c>
      <c r="H182" s="27">
        <v>16.170000000000002</v>
      </c>
      <c r="I182" s="28">
        <v>0.1023</v>
      </c>
    </row>
    <row r="183" spans="1:10" x14ac:dyDescent="0.25">
      <c r="A183" s="27">
        <v>12279</v>
      </c>
      <c r="B183" s="27" t="s">
        <v>70</v>
      </c>
      <c r="C183" s="27">
        <v>500.33</v>
      </c>
      <c r="D183" s="27">
        <v>158</v>
      </c>
      <c r="E183" s="27">
        <v>16.190000000000001</v>
      </c>
      <c r="F183" s="28">
        <v>0.10249999999999999</v>
      </c>
      <c r="G183" s="29">
        <v>41878</v>
      </c>
      <c r="H183" s="27">
        <v>16.190000000000001</v>
      </c>
      <c r="I183" s="28">
        <v>0.10249999999999999</v>
      </c>
    </row>
    <row r="184" spans="1:10" x14ac:dyDescent="0.25">
      <c r="A184" s="27">
        <v>12279</v>
      </c>
      <c r="B184" s="27" t="s">
        <v>70</v>
      </c>
      <c r="C184" s="27">
        <v>500.34</v>
      </c>
      <c r="D184" s="27">
        <v>158</v>
      </c>
      <c r="E184" s="27">
        <v>16.21</v>
      </c>
      <c r="F184" s="28">
        <v>0.1026</v>
      </c>
      <c r="G184" s="29">
        <v>41877</v>
      </c>
      <c r="H184" s="27">
        <v>16.21</v>
      </c>
      <c r="I184" s="28">
        <v>0.1026</v>
      </c>
    </row>
    <row r="185" spans="1:10" x14ac:dyDescent="0.25">
      <c r="A185" s="27">
        <v>12279</v>
      </c>
      <c r="B185" s="27" t="s">
        <v>70</v>
      </c>
      <c r="C185" s="27">
        <v>500.35</v>
      </c>
      <c r="D185" s="27">
        <v>158</v>
      </c>
      <c r="E185" s="27">
        <v>16.23</v>
      </c>
      <c r="F185" s="28">
        <v>0.1027</v>
      </c>
      <c r="G185" s="29">
        <v>41876</v>
      </c>
      <c r="H185" s="27">
        <v>16.23</v>
      </c>
      <c r="I185" s="28">
        <v>0.1027</v>
      </c>
    </row>
    <row r="186" spans="1:10" x14ac:dyDescent="0.25">
      <c r="A186" s="27">
        <v>12279</v>
      </c>
      <c r="B186" s="27" t="s">
        <v>70</v>
      </c>
      <c r="C186" s="27">
        <v>500.37</v>
      </c>
      <c r="D186" s="27">
        <v>158</v>
      </c>
      <c r="E186" s="27">
        <v>16.27</v>
      </c>
      <c r="F186" s="28">
        <v>0.10299999999999999</v>
      </c>
      <c r="G186" s="29">
        <v>41875</v>
      </c>
      <c r="H186" s="27">
        <v>16.27</v>
      </c>
      <c r="I186" s="28">
        <v>0.10299999999999999</v>
      </c>
    </row>
    <row r="187" spans="1:10" x14ac:dyDescent="0.25">
      <c r="A187" s="27">
        <v>12279</v>
      </c>
      <c r="B187" s="27" t="s">
        <v>70</v>
      </c>
      <c r="C187" s="27">
        <v>500.38</v>
      </c>
      <c r="D187" s="27">
        <v>158</v>
      </c>
      <c r="E187" s="27">
        <v>16.29</v>
      </c>
      <c r="F187" s="28">
        <v>0.1031</v>
      </c>
      <c r="G187" s="29">
        <v>41874</v>
      </c>
      <c r="H187" s="27">
        <v>16.29</v>
      </c>
      <c r="I187" s="28">
        <v>0.1031</v>
      </c>
    </row>
    <row r="188" spans="1:10" x14ac:dyDescent="0.25">
      <c r="A188" s="27">
        <v>12279</v>
      </c>
      <c r="B188" s="27" t="s">
        <v>70</v>
      </c>
      <c r="C188" s="27">
        <v>500.4</v>
      </c>
      <c r="D188" s="27">
        <v>158</v>
      </c>
      <c r="E188" s="27">
        <v>16.329999999999998</v>
      </c>
      <c r="F188" s="28">
        <v>0.10340000000000001</v>
      </c>
      <c r="G188" s="29">
        <v>41873</v>
      </c>
      <c r="H188" s="27">
        <v>16.329999999999998</v>
      </c>
      <c r="I188" s="28">
        <v>0.10340000000000001</v>
      </c>
    </row>
    <row r="189" spans="1:10" x14ac:dyDescent="0.25">
      <c r="A189" s="27">
        <v>12279</v>
      </c>
      <c r="B189" s="27" t="s">
        <v>70</v>
      </c>
      <c r="C189" s="27">
        <v>500.41</v>
      </c>
      <c r="D189" s="27">
        <v>158</v>
      </c>
      <c r="E189" s="27">
        <v>16.36</v>
      </c>
      <c r="F189" s="28">
        <v>0.10349999999999999</v>
      </c>
      <c r="G189" s="29">
        <v>41872</v>
      </c>
      <c r="H189" s="27">
        <v>16.36</v>
      </c>
      <c r="I189" s="28">
        <v>0.10349999999999999</v>
      </c>
    </row>
    <row r="190" spans="1:10" x14ac:dyDescent="0.25">
      <c r="A190" s="27">
        <v>12279</v>
      </c>
      <c r="B190" s="27" t="s">
        <v>70</v>
      </c>
      <c r="C190" s="27">
        <v>500.42</v>
      </c>
      <c r="D190" s="27">
        <v>158</v>
      </c>
      <c r="E190" s="27">
        <v>16.38</v>
      </c>
      <c r="F190" s="28">
        <v>0.1037</v>
      </c>
      <c r="G190" s="29">
        <v>41871</v>
      </c>
      <c r="H190" s="27">
        <v>16.38</v>
      </c>
      <c r="I190" s="28">
        <v>0.1037</v>
      </c>
    </row>
    <row r="191" spans="1:10" x14ac:dyDescent="0.25">
      <c r="A191" s="27">
        <v>12279</v>
      </c>
      <c r="B191" s="27" t="s">
        <v>70</v>
      </c>
      <c r="C191" s="27">
        <v>500.43</v>
      </c>
      <c r="D191" s="27">
        <v>158</v>
      </c>
      <c r="E191" s="27">
        <v>16.399999999999999</v>
      </c>
      <c r="F191" s="28">
        <v>0.1038</v>
      </c>
      <c r="G191" s="29">
        <v>41870</v>
      </c>
      <c r="H191" s="27">
        <v>16.399999999999999</v>
      </c>
      <c r="I191" s="28">
        <v>0.1038</v>
      </c>
    </row>
    <row r="192" spans="1:10" x14ac:dyDescent="0.25">
      <c r="A192" s="27">
        <v>12279</v>
      </c>
      <c r="B192" s="27" t="s">
        <v>70</v>
      </c>
      <c r="C192" s="27">
        <v>500.44</v>
      </c>
      <c r="D192" s="27">
        <v>158</v>
      </c>
      <c r="E192" s="27">
        <v>16.420000000000002</v>
      </c>
      <c r="F192" s="28">
        <v>0.10390000000000001</v>
      </c>
      <c r="G192" s="29">
        <v>41869</v>
      </c>
      <c r="H192" s="27">
        <v>16.420000000000002</v>
      </c>
      <c r="I192" s="28">
        <v>0.10390000000000001</v>
      </c>
    </row>
    <row r="193" spans="1:9" x14ac:dyDescent="0.25">
      <c r="A193" s="27">
        <v>12279</v>
      </c>
      <c r="B193" s="27" t="s">
        <v>70</v>
      </c>
      <c r="C193" s="27">
        <v>500.44</v>
      </c>
      <c r="D193" s="27">
        <v>158</v>
      </c>
      <c r="E193" s="27">
        <v>16.420000000000002</v>
      </c>
      <c r="F193" s="28">
        <v>0.10390000000000001</v>
      </c>
      <c r="G193" s="29">
        <v>41868</v>
      </c>
      <c r="H193" s="27">
        <v>16.420000000000002</v>
      </c>
      <c r="I193" s="28">
        <v>0.10390000000000001</v>
      </c>
    </row>
    <row r="194" spans="1:9" x14ac:dyDescent="0.25">
      <c r="A194" s="27">
        <v>12279</v>
      </c>
      <c r="B194" s="27" t="s">
        <v>70</v>
      </c>
      <c r="C194" s="27">
        <v>500.45</v>
      </c>
      <c r="D194" s="27">
        <v>158</v>
      </c>
      <c r="E194" s="27">
        <v>16.440000000000001</v>
      </c>
      <c r="F194" s="28">
        <v>0.1041</v>
      </c>
      <c r="G194" s="29">
        <v>41867</v>
      </c>
      <c r="H194" s="27">
        <v>16.440000000000001</v>
      </c>
      <c r="I194" s="28">
        <v>0.1041</v>
      </c>
    </row>
    <row r="195" spans="1:9" x14ac:dyDescent="0.25">
      <c r="A195" s="27">
        <v>12279</v>
      </c>
      <c r="B195" s="27" t="s">
        <v>70</v>
      </c>
      <c r="C195" s="27">
        <v>500.46</v>
      </c>
      <c r="D195" s="27">
        <v>158</v>
      </c>
      <c r="E195" s="27">
        <v>16.46</v>
      </c>
      <c r="F195" s="28">
        <v>0.1042</v>
      </c>
      <c r="G195" s="29">
        <v>41866</v>
      </c>
      <c r="H195" s="27">
        <v>16.46</v>
      </c>
      <c r="I195" s="28">
        <v>0.1042</v>
      </c>
    </row>
    <row r="196" spans="1:9" x14ac:dyDescent="0.25">
      <c r="A196" s="27">
        <v>12279</v>
      </c>
      <c r="B196" s="27" t="s">
        <v>70</v>
      </c>
      <c r="C196" s="27">
        <v>500.48</v>
      </c>
      <c r="D196" s="27">
        <v>158</v>
      </c>
      <c r="E196" s="27">
        <v>16.5</v>
      </c>
      <c r="F196" s="28">
        <v>0.10440000000000001</v>
      </c>
      <c r="G196" s="29">
        <v>41865</v>
      </c>
      <c r="H196" s="27">
        <v>16.5</v>
      </c>
      <c r="I196" s="28">
        <v>0.10440000000000001</v>
      </c>
    </row>
    <row r="197" spans="1:9" x14ac:dyDescent="0.25">
      <c r="A197" s="27">
        <v>12279</v>
      </c>
      <c r="B197" s="27" t="s">
        <v>70</v>
      </c>
      <c r="C197" s="27">
        <v>500.49</v>
      </c>
      <c r="D197" s="27">
        <v>158</v>
      </c>
      <c r="E197" s="27">
        <v>16.53</v>
      </c>
      <c r="F197" s="28">
        <v>0.1046</v>
      </c>
      <c r="G197" s="29">
        <v>41864</v>
      </c>
      <c r="H197" s="27">
        <v>16.53</v>
      </c>
      <c r="I197" s="28">
        <v>0.1046</v>
      </c>
    </row>
    <row r="198" spans="1:9" x14ac:dyDescent="0.25">
      <c r="A198" s="27">
        <v>12279</v>
      </c>
      <c r="B198" s="27" t="s">
        <v>70</v>
      </c>
      <c r="C198" s="27">
        <v>500.5</v>
      </c>
      <c r="D198" s="27">
        <v>158</v>
      </c>
      <c r="E198" s="27">
        <v>16.55</v>
      </c>
      <c r="F198" s="28">
        <v>0.1047</v>
      </c>
      <c r="G198" s="29">
        <v>41863</v>
      </c>
      <c r="H198" s="27">
        <v>16.55</v>
      </c>
      <c r="I198" s="28">
        <v>0.1047</v>
      </c>
    </row>
    <row r="199" spans="1:9" x14ac:dyDescent="0.25">
      <c r="A199" s="27">
        <v>12279</v>
      </c>
      <c r="B199" s="27" t="s">
        <v>70</v>
      </c>
      <c r="C199" s="27">
        <v>500.51</v>
      </c>
      <c r="D199" s="27">
        <v>158</v>
      </c>
      <c r="E199" s="27">
        <v>16.57</v>
      </c>
      <c r="F199" s="28">
        <v>0.10489999999999999</v>
      </c>
      <c r="G199" s="29">
        <v>41862</v>
      </c>
      <c r="H199" s="27">
        <v>16.57</v>
      </c>
      <c r="I199" s="28">
        <v>0.10489999999999999</v>
      </c>
    </row>
    <row r="200" spans="1:9" x14ac:dyDescent="0.25">
      <c r="A200" s="27">
        <v>12279</v>
      </c>
      <c r="B200" s="27" t="s">
        <v>70</v>
      </c>
      <c r="C200" s="27">
        <v>500.52</v>
      </c>
      <c r="D200" s="27">
        <v>158</v>
      </c>
      <c r="E200" s="27">
        <v>16.55</v>
      </c>
      <c r="F200" s="28">
        <v>0.1047</v>
      </c>
      <c r="G200" s="29">
        <v>41861</v>
      </c>
      <c r="H200" s="27">
        <v>16.55</v>
      </c>
      <c r="I200" s="28">
        <v>0.1047</v>
      </c>
    </row>
    <row r="201" spans="1:9" x14ac:dyDescent="0.25">
      <c r="A201" s="27">
        <v>12279</v>
      </c>
      <c r="B201" s="27" t="s">
        <v>70</v>
      </c>
      <c r="C201" s="27">
        <v>500.53</v>
      </c>
      <c r="D201" s="27">
        <v>158</v>
      </c>
      <c r="E201" s="27">
        <v>16.61</v>
      </c>
      <c r="F201" s="28">
        <v>0.1051</v>
      </c>
      <c r="G201" s="29">
        <v>41860</v>
      </c>
      <c r="H201" s="27">
        <v>16.61</v>
      </c>
      <c r="I201" s="28">
        <v>0.1051</v>
      </c>
    </row>
    <row r="202" spans="1:9" x14ac:dyDescent="0.25">
      <c r="A202" s="27">
        <v>12279</v>
      </c>
      <c r="B202" s="27" t="s">
        <v>70</v>
      </c>
      <c r="C202" s="27">
        <v>500.54</v>
      </c>
      <c r="D202" s="27">
        <v>158</v>
      </c>
      <c r="E202" s="27">
        <v>16.63</v>
      </c>
      <c r="F202" s="28">
        <v>0.1053</v>
      </c>
      <c r="G202" s="29">
        <v>41859</v>
      </c>
      <c r="H202" s="27">
        <v>16.63</v>
      </c>
      <c r="I202" s="28">
        <v>0.1053</v>
      </c>
    </row>
    <row r="203" spans="1:9" x14ac:dyDescent="0.25">
      <c r="A203" s="27">
        <v>12279</v>
      </c>
      <c r="B203" s="27" t="s">
        <v>70</v>
      </c>
      <c r="C203" s="27">
        <v>500.55</v>
      </c>
      <c r="D203" s="27">
        <v>158</v>
      </c>
      <c r="E203" s="27">
        <v>16.649999999999999</v>
      </c>
      <c r="F203" s="28">
        <v>0.10539999999999999</v>
      </c>
      <c r="G203" s="29">
        <v>41858</v>
      </c>
      <c r="H203" s="27">
        <v>16.649999999999999</v>
      </c>
      <c r="I203" s="28">
        <v>0.10539999999999999</v>
      </c>
    </row>
    <row r="204" spans="1:9" x14ac:dyDescent="0.25">
      <c r="A204" s="27">
        <v>12279</v>
      </c>
      <c r="B204" s="27" t="s">
        <v>70</v>
      </c>
      <c r="C204" s="27">
        <v>500.57</v>
      </c>
      <c r="D204" s="27">
        <v>158</v>
      </c>
      <c r="E204" s="27">
        <v>16.7</v>
      </c>
      <c r="F204" s="28">
        <v>0.1057</v>
      </c>
      <c r="G204" s="29">
        <v>41857</v>
      </c>
      <c r="H204" s="27">
        <v>16.7</v>
      </c>
      <c r="I204" s="28">
        <v>0.1057</v>
      </c>
    </row>
    <row r="205" spans="1:9" x14ac:dyDescent="0.25">
      <c r="A205" s="27">
        <v>12279</v>
      </c>
      <c r="B205" s="27" t="s">
        <v>70</v>
      </c>
      <c r="C205" s="27">
        <v>500.58</v>
      </c>
      <c r="D205" s="27">
        <v>158</v>
      </c>
      <c r="E205" s="27">
        <v>16.72</v>
      </c>
      <c r="F205" s="28">
        <v>0.10580000000000001</v>
      </c>
      <c r="G205" s="29">
        <v>41856</v>
      </c>
      <c r="H205" s="27">
        <v>16.72</v>
      </c>
      <c r="I205" s="28">
        <v>0.10580000000000001</v>
      </c>
    </row>
    <row r="206" spans="1:9" x14ac:dyDescent="0.25">
      <c r="A206" s="27">
        <v>12279</v>
      </c>
      <c r="B206" s="27" t="s">
        <v>70</v>
      </c>
      <c r="C206" s="27">
        <v>500.59</v>
      </c>
      <c r="D206" s="27">
        <v>158</v>
      </c>
      <c r="E206" s="27">
        <v>16.739999999999998</v>
      </c>
      <c r="F206" s="28">
        <v>0.10589999999999999</v>
      </c>
      <c r="G206" s="29">
        <v>41855</v>
      </c>
      <c r="H206" s="27">
        <v>16.739999999999998</v>
      </c>
      <c r="I206" s="28">
        <v>0.10589999999999999</v>
      </c>
    </row>
    <row r="207" spans="1:9" x14ac:dyDescent="0.25">
      <c r="A207" s="27">
        <v>12279</v>
      </c>
      <c r="B207" s="27" t="s">
        <v>70</v>
      </c>
      <c r="C207" s="27">
        <v>500.6</v>
      </c>
      <c r="D207" s="27">
        <v>158</v>
      </c>
      <c r="E207" s="27">
        <v>16.760000000000002</v>
      </c>
      <c r="F207" s="28">
        <v>0.1061</v>
      </c>
      <c r="G207" s="29">
        <v>41854</v>
      </c>
      <c r="H207" s="27">
        <v>16.760000000000002</v>
      </c>
      <c r="I207" s="28">
        <v>0.1061</v>
      </c>
    </row>
    <row r="208" spans="1:9" x14ac:dyDescent="0.25">
      <c r="A208" s="27">
        <v>12279</v>
      </c>
      <c r="B208" s="27" t="s">
        <v>70</v>
      </c>
      <c r="C208" s="27">
        <v>500.62</v>
      </c>
      <c r="D208" s="27">
        <v>158</v>
      </c>
      <c r="E208" s="27">
        <v>16.8</v>
      </c>
      <c r="F208" s="28">
        <v>0.10630000000000001</v>
      </c>
      <c r="G208" s="29">
        <v>41853</v>
      </c>
      <c r="H208" s="27">
        <v>16.8</v>
      </c>
      <c r="I208" s="28">
        <v>0.10630000000000001</v>
      </c>
    </row>
    <row r="209" spans="1:10" x14ac:dyDescent="0.25">
      <c r="A209" s="27">
        <v>12279</v>
      </c>
      <c r="B209" s="27" t="s">
        <v>70</v>
      </c>
      <c r="C209" s="27">
        <v>500.63</v>
      </c>
      <c r="D209" s="27">
        <v>158</v>
      </c>
      <c r="E209" s="27">
        <v>16.829999999999998</v>
      </c>
      <c r="F209" s="28">
        <v>0.1065</v>
      </c>
      <c r="G209" s="29">
        <v>41852</v>
      </c>
      <c r="H209" s="27">
        <v>16.829999999999998</v>
      </c>
      <c r="I209" s="28">
        <v>0.1065</v>
      </c>
    </row>
    <row r="210" spans="1:10" x14ac:dyDescent="0.25">
      <c r="A210" s="27">
        <v>12279</v>
      </c>
      <c r="B210" s="27" t="s">
        <v>70</v>
      </c>
      <c r="C210" s="27">
        <v>500.65</v>
      </c>
      <c r="D210" s="27">
        <v>158</v>
      </c>
      <c r="E210" s="27">
        <v>16.87</v>
      </c>
      <c r="F210" s="28">
        <v>0.10680000000000001</v>
      </c>
      <c r="G210" s="29">
        <v>41851</v>
      </c>
      <c r="H210" s="27">
        <v>16.87</v>
      </c>
      <c r="I210" s="28">
        <v>0.10680000000000001</v>
      </c>
      <c r="J210">
        <f>H210</f>
        <v>16.87</v>
      </c>
    </row>
    <row r="211" spans="1:10" x14ac:dyDescent="0.25">
      <c r="A211" s="27">
        <v>12279</v>
      </c>
      <c r="B211" s="27" t="s">
        <v>70</v>
      </c>
      <c r="C211" s="27">
        <v>500.66</v>
      </c>
      <c r="D211" s="27">
        <v>158</v>
      </c>
      <c r="E211" s="27">
        <v>16.89</v>
      </c>
      <c r="F211" s="28">
        <v>0.1069</v>
      </c>
      <c r="G211" s="29">
        <v>41850</v>
      </c>
      <c r="H211" s="27">
        <v>16.89</v>
      </c>
      <c r="I211" s="28">
        <v>0.1069</v>
      </c>
    </row>
    <row r="212" spans="1:10" x14ac:dyDescent="0.25">
      <c r="A212" s="27">
        <v>12279</v>
      </c>
      <c r="B212" s="27" t="s">
        <v>70</v>
      </c>
      <c r="C212" s="27">
        <v>500.67</v>
      </c>
      <c r="D212" s="27">
        <v>158</v>
      </c>
      <c r="E212" s="27">
        <v>16.91</v>
      </c>
      <c r="F212" s="28">
        <v>0.107</v>
      </c>
      <c r="G212" s="29">
        <v>41849</v>
      </c>
      <c r="H212" s="27">
        <v>16.91</v>
      </c>
      <c r="I212" s="28">
        <v>0.107</v>
      </c>
    </row>
    <row r="213" spans="1:10" x14ac:dyDescent="0.25">
      <c r="A213" s="27">
        <v>12279</v>
      </c>
      <c r="B213" s="27" t="s">
        <v>70</v>
      </c>
      <c r="C213" s="27">
        <v>500.67</v>
      </c>
      <c r="D213" s="27">
        <v>158</v>
      </c>
      <c r="E213" s="27">
        <v>16.91</v>
      </c>
      <c r="F213" s="28">
        <v>0.107</v>
      </c>
      <c r="G213" s="29">
        <v>41848</v>
      </c>
      <c r="H213" s="27">
        <v>16.91</v>
      </c>
      <c r="I213" s="28">
        <v>0.107</v>
      </c>
    </row>
    <row r="214" spans="1:10" x14ac:dyDescent="0.25">
      <c r="A214" s="27">
        <v>12279</v>
      </c>
      <c r="B214" s="27" t="s">
        <v>70</v>
      </c>
      <c r="C214" s="27">
        <v>500.68</v>
      </c>
      <c r="D214" s="27">
        <v>158</v>
      </c>
      <c r="E214" s="27">
        <v>16.93</v>
      </c>
      <c r="F214" s="28">
        <v>0.1072</v>
      </c>
      <c r="G214" s="29">
        <v>41847</v>
      </c>
      <c r="H214" s="27">
        <v>16.93</v>
      </c>
      <c r="I214" s="28">
        <v>0.1072</v>
      </c>
    </row>
    <row r="215" spans="1:10" x14ac:dyDescent="0.25">
      <c r="A215" s="27">
        <v>12279</v>
      </c>
      <c r="B215" s="27" t="s">
        <v>70</v>
      </c>
      <c r="C215" s="27">
        <v>500.69</v>
      </c>
      <c r="D215" s="27">
        <v>158</v>
      </c>
      <c r="E215" s="27">
        <v>16.96</v>
      </c>
      <c r="F215" s="28">
        <v>0.10730000000000001</v>
      </c>
      <c r="G215" s="29">
        <v>41846</v>
      </c>
      <c r="H215" s="27">
        <v>16.96</v>
      </c>
      <c r="I215" s="28">
        <v>0.10730000000000001</v>
      </c>
    </row>
    <row r="216" spans="1:10" x14ac:dyDescent="0.25">
      <c r="A216" s="27">
        <v>12279</v>
      </c>
      <c r="B216" s="27" t="s">
        <v>70</v>
      </c>
      <c r="C216" s="27">
        <v>500.7</v>
      </c>
      <c r="D216" s="27">
        <v>158</v>
      </c>
      <c r="E216" s="27">
        <v>16.98</v>
      </c>
      <c r="F216" s="28">
        <v>0.1075</v>
      </c>
      <c r="G216" s="29">
        <v>41845</v>
      </c>
      <c r="H216" s="27">
        <v>16.98</v>
      </c>
      <c r="I216" s="28">
        <v>0.1075</v>
      </c>
    </row>
    <row r="217" spans="1:10" x14ac:dyDescent="0.25">
      <c r="A217" s="27">
        <v>12279</v>
      </c>
      <c r="B217" s="27" t="s">
        <v>70</v>
      </c>
      <c r="C217" s="27">
        <v>500.71</v>
      </c>
      <c r="D217" s="27">
        <v>158</v>
      </c>
      <c r="E217" s="27">
        <v>17</v>
      </c>
      <c r="F217" s="28">
        <v>0.1076</v>
      </c>
      <c r="G217" s="29">
        <v>41844</v>
      </c>
      <c r="H217" s="27">
        <v>17</v>
      </c>
      <c r="I217" s="28">
        <v>0.1076</v>
      </c>
    </row>
    <row r="218" spans="1:10" x14ac:dyDescent="0.25">
      <c r="A218" s="27">
        <v>12279</v>
      </c>
      <c r="B218" s="27" t="s">
        <v>70</v>
      </c>
      <c r="C218" s="27">
        <v>500.73</v>
      </c>
      <c r="D218" s="27">
        <v>158</v>
      </c>
      <c r="E218" s="27">
        <v>17.04</v>
      </c>
      <c r="F218" s="28">
        <v>0.10780000000000001</v>
      </c>
      <c r="G218" s="29">
        <v>41843</v>
      </c>
      <c r="H218" s="27">
        <v>17.04</v>
      </c>
      <c r="I218" s="28">
        <v>0.10780000000000001</v>
      </c>
    </row>
    <row r="219" spans="1:10" x14ac:dyDescent="0.25">
      <c r="A219" s="27">
        <v>12279</v>
      </c>
      <c r="B219" s="27" t="s">
        <v>70</v>
      </c>
      <c r="C219" s="27">
        <v>500.75</v>
      </c>
      <c r="D219" s="27">
        <v>158</v>
      </c>
      <c r="E219" s="27">
        <v>17.75</v>
      </c>
      <c r="F219" s="28">
        <v>0.1123</v>
      </c>
      <c r="G219" s="29">
        <v>41842</v>
      </c>
      <c r="H219" s="27">
        <v>17.75</v>
      </c>
      <c r="I219" s="28">
        <v>0.1123</v>
      </c>
    </row>
    <row r="220" spans="1:10" x14ac:dyDescent="0.25">
      <c r="A220" s="27">
        <v>12279</v>
      </c>
      <c r="B220" s="27" t="s">
        <v>70</v>
      </c>
      <c r="C220" s="27">
        <v>500.77</v>
      </c>
      <c r="D220" s="27">
        <v>158</v>
      </c>
      <c r="E220" s="27">
        <v>17.13</v>
      </c>
      <c r="F220" s="28">
        <v>0.1084</v>
      </c>
      <c r="G220" s="29">
        <v>41841</v>
      </c>
      <c r="H220" s="27">
        <v>17.13</v>
      </c>
      <c r="I220" s="28">
        <v>0.1084</v>
      </c>
    </row>
    <row r="221" spans="1:10" x14ac:dyDescent="0.25">
      <c r="A221" s="27">
        <v>12279</v>
      </c>
      <c r="B221" s="27" t="s">
        <v>70</v>
      </c>
      <c r="C221" s="27">
        <v>500.79</v>
      </c>
      <c r="D221" s="27">
        <v>158</v>
      </c>
      <c r="E221" s="27">
        <v>17.170000000000002</v>
      </c>
      <c r="F221" s="28">
        <v>0.1087</v>
      </c>
      <c r="G221" s="29">
        <v>41840</v>
      </c>
      <c r="H221" s="27">
        <v>17.170000000000002</v>
      </c>
      <c r="I221" s="28">
        <v>0.1087</v>
      </c>
    </row>
    <row r="222" spans="1:10" x14ac:dyDescent="0.25">
      <c r="A222" s="27">
        <v>12279</v>
      </c>
      <c r="B222" s="27" t="s">
        <v>70</v>
      </c>
      <c r="C222" s="27">
        <v>500.8</v>
      </c>
      <c r="D222" s="27">
        <v>158</v>
      </c>
      <c r="E222" s="27">
        <v>17.2</v>
      </c>
      <c r="F222" s="28">
        <v>0.1089</v>
      </c>
      <c r="G222" s="29">
        <v>41839</v>
      </c>
      <c r="H222" s="27">
        <v>17.2</v>
      </c>
      <c r="I222" s="28">
        <v>0.1089</v>
      </c>
    </row>
    <row r="223" spans="1:10" x14ac:dyDescent="0.25">
      <c r="A223" s="27">
        <v>12279</v>
      </c>
      <c r="B223" s="27" t="s">
        <v>70</v>
      </c>
      <c r="C223" s="27">
        <v>500.82</v>
      </c>
      <c r="D223" s="27">
        <v>158</v>
      </c>
      <c r="E223" s="27">
        <v>17.239999999999998</v>
      </c>
      <c r="F223" s="28">
        <v>0.1091</v>
      </c>
      <c r="G223" s="29">
        <v>41838</v>
      </c>
      <c r="H223" s="27">
        <v>17.239999999999998</v>
      </c>
      <c r="I223" s="28">
        <v>0.1091</v>
      </c>
    </row>
    <row r="224" spans="1:10" x14ac:dyDescent="0.25">
      <c r="A224" s="27">
        <v>12279</v>
      </c>
      <c r="B224" s="27" t="s">
        <v>70</v>
      </c>
      <c r="C224" s="27">
        <v>500.83</v>
      </c>
      <c r="D224" s="27">
        <v>158</v>
      </c>
      <c r="E224" s="27">
        <v>17.260000000000002</v>
      </c>
      <c r="F224" s="28">
        <v>0.10920000000000001</v>
      </c>
      <c r="G224" s="29">
        <v>41837</v>
      </c>
      <c r="H224" s="27">
        <v>17.260000000000002</v>
      </c>
      <c r="I224" s="28">
        <v>0.10920000000000001</v>
      </c>
    </row>
    <row r="225" spans="1:10" x14ac:dyDescent="0.25">
      <c r="A225" s="27">
        <v>12279</v>
      </c>
      <c r="B225" s="27" t="s">
        <v>70</v>
      </c>
      <c r="C225" s="27">
        <v>500.85</v>
      </c>
      <c r="D225" s="27">
        <v>158</v>
      </c>
      <c r="E225" s="27">
        <v>17.309999999999999</v>
      </c>
      <c r="F225" s="28">
        <v>0.1096</v>
      </c>
      <c r="G225" s="29">
        <v>41836</v>
      </c>
      <c r="H225" s="27">
        <v>17.309999999999999</v>
      </c>
      <c r="I225" s="28">
        <v>0.1096</v>
      </c>
    </row>
    <row r="226" spans="1:10" x14ac:dyDescent="0.25">
      <c r="A226" s="27">
        <v>12279</v>
      </c>
      <c r="B226" s="27" t="s">
        <v>70</v>
      </c>
      <c r="C226" s="27">
        <v>500.86</v>
      </c>
      <c r="D226" s="27">
        <v>158</v>
      </c>
      <c r="E226" s="27">
        <v>17.329999999999998</v>
      </c>
      <c r="F226" s="28">
        <v>0.10970000000000001</v>
      </c>
      <c r="G226" s="29">
        <v>41835</v>
      </c>
      <c r="H226" s="27">
        <v>17.329999999999998</v>
      </c>
      <c r="I226" s="28">
        <v>0.10970000000000001</v>
      </c>
    </row>
    <row r="227" spans="1:10" x14ac:dyDescent="0.25">
      <c r="A227" s="27">
        <v>12279</v>
      </c>
      <c r="B227" s="27" t="s">
        <v>70</v>
      </c>
      <c r="C227" s="27">
        <v>500.88</v>
      </c>
      <c r="D227" s="27">
        <v>158</v>
      </c>
      <c r="E227" s="27">
        <v>17.37</v>
      </c>
      <c r="F227" s="28">
        <v>0.1099</v>
      </c>
      <c r="G227" s="29">
        <v>41834</v>
      </c>
      <c r="H227" s="27">
        <v>17.37</v>
      </c>
      <c r="I227" s="28">
        <v>0.1099</v>
      </c>
    </row>
    <row r="228" spans="1:10" x14ac:dyDescent="0.25">
      <c r="A228" s="27">
        <v>12279</v>
      </c>
      <c r="B228" s="27" t="s">
        <v>70</v>
      </c>
      <c r="C228" s="27">
        <v>500.89</v>
      </c>
      <c r="D228" s="27">
        <v>158</v>
      </c>
      <c r="E228" s="27">
        <v>17.39</v>
      </c>
      <c r="F228" s="28">
        <v>0.1101</v>
      </c>
      <c r="G228" s="29">
        <v>41833</v>
      </c>
      <c r="H228" s="27">
        <v>17.39</v>
      </c>
      <c r="I228" s="28">
        <v>0.1101</v>
      </c>
    </row>
    <row r="229" spans="1:10" x14ac:dyDescent="0.25">
      <c r="A229" s="27">
        <v>12279</v>
      </c>
      <c r="B229" s="27" t="s">
        <v>70</v>
      </c>
      <c r="C229" s="27">
        <v>500.9</v>
      </c>
      <c r="D229" s="27">
        <v>158</v>
      </c>
      <c r="E229" s="27">
        <v>17.420000000000002</v>
      </c>
      <c r="F229" s="28">
        <v>0.1103</v>
      </c>
      <c r="G229" s="29">
        <v>41832</v>
      </c>
      <c r="H229" s="27">
        <v>17.420000000000002</v>
      </c>
      <c r="I229" s="28">
        <v>0.1103</v>
      </c>
    </row>
    <row r="230" spans="1:10" x14ac:dyDescent="0.25">
      <c r="A230" s="27">
        <v>12279</v>
      </c>
      <c r="B230" s="27" t="s">
        <v>70</v>
      </c>
      <c r="C230" s="27">
        <v>500.92</v>
      </c>
      <c r="D230" s="27">
        <v>158</v>
      </c>
      <c r="E230" s="27">
        <v>17.46</v>
      </c>
      <c r="F230" s="28">
        <v>0.1105</v>
      </c>
      <c r="G230" s="29">
        <v>41831</v>
      </c>
      <c r="H230" s="27">
        <v>17.46</v>
      </c>
      <c r="I230" s="28">
        <v>0.1105</v>
      </c>
    </row>
    <row r="231" spans="1:10" x14ac:dyDescent="0.25">
      <c r="A231" s="27">
        <v>12279</v>
      </c>
      <c r="B231" s="27" t="s">
        <v>70</v>
      </c>
      <c r="C231" s="27">
        <v>500.93</v>
      </c>
      <c r="D231" s="27">
        <v>158</v>
      </c>
      <c r="E231" s="27">
        <v>17.48</v>
      </c>
      <c r="F231" s="28">
        <v>0.1106</v>
      </c>
      <c r="G231" s="29">
        <v>41830</v>
      </c>
      <c r="H231" s="27">
        <v>17.48</v>
      </c>
      <c r="I231" s="28">
        <v>0.1106</v>
      </c>
    </row>
    <row r="232" spans="1:10" x14ac:dyDescent="0.25">
      <c r="A232" s="27">
        <v>12279</v>
      </c>
      <c r="B232" s="27" t="s">
        <v>70</v>
      </c>
      <c r="C232" s="27">
        <v>500.94</v>
      </c>
      <c r="D232" s="27">
        <v>158</v>
      </c>
      <c r="E232" s="27">
        <v>17.5</v>
      </c>
      <c r="F232" s="28">
        <v>0.1108</v>
      </c>
      <c r="G232" s="29">
        <v>41829</v>
      </c>
      <c r="H232" s="27">
        <v>17.5</v>
      </c>
      <c r="I232" s="28">
        <v>0.1108</v>
      </c>
    </row>
    <row r="233" spans="1:10" x14ac:dyDescent="0.25">
      <c r="A233" s="27">
        <v>12279</v>
      </c>
      <c r="B233" s="27" t="s">
        <v>70</v>
      </c>
      <c r="C233" s="27">
        <v>500.95</v>
      </c>
      <c r="D233" s="27">
        <v>158</v>
      </c>
      <c r="E233" s="27">
        <v>17.53</v>
      </c>
      <c r="F233" s="28">
        <v>0.1109</v>
      </c>
      <c r="G233" s="29">
        <v>41828</v>
      </c>
      <c r="H233" s="27">
        <v>17.53</v>
      </c>
      <c r="I233" s="28">
        <v>0.1109</v>
      </c>
    </row>
    <row r="234" spans="1:10" x14ac:dyDescent="0.25">
      <c r="A234" s="27">
        <v>12279</v>
      </c>
      <c r="B234" s="27" t="s">
        <v>70</v>
      </c>
      <c r="C234" s="27">
        <v>500.98</v>
      </c>
      <c r="D234" s="27">
        <v>158</v>
      </c>
      <c r="E234" s="27">
        <v>17.59</v>
      </c>
      <c r="F234" s="28">
        <v>0.1113</v>
      </c>
      <c r="G234" s="29">
        <v>41826</v>
      </c>
      <c r="H234" s="27">
        <v>17.59</v>
      </c>
      <c r="I234" s="28">
        <v>0.1113</v>
      </c>
    </row>
    <row r="235" spans="1:10" x14ac:dyDescent="0.25">
      <c r="A235" s="27">
        <v>12279</v>
      </c>
      <c r="B235" s="27" t="s">
        <v>70</v>
      </c>
      <c r="C235" s="27">
        <v>500.99</v>
      </c>
      <c r="D235" s="27">
        <v>158</v>
      </c>
      <c r="E235" s="27">
        <v>17.61</v>
      </c>
      <c r="F235" s="28">
        <v>0.1115</v>
      </c>
      <c r="G235" s="29">
        <v>41825</v>
      </c>
      <c r="H235" s="27">
        <v>17.61</v>
      </c>
      <c r="I235" s="28">
        <v>0.1115</v>
      </c>
    </row>
    <row r="236" spans="1:10" x14ac:dyDescent="0.25">
      <c r="A236" s="27">
        <v>12279</v>
      </c>
      <c r="B236" s="27" t="s">
        <v>70</v>
      </c>
      <c r="C236" s="27">
        <v>501.01</v>
      </c>
      <c r="D236" s="27">
        <v>158</v>
      </c>
      <c r="E236" s="27">
        <v>17.66</v>
      </c>
      <c r="F236" s="28">
        <v>0.1118</v>
      </c>
      <c r="G236" s="29">
        <v>41824</v>
      </c>
      <c r="H236" s="27">
        <v>17.66</v>
      </c>
      <c r="I236" s="28">
        <v>0.1118</v>
      </c>
    </row>
    <row r="237" spans="1:10" x14ac:dyDescent="0.25">
      <c r="A237" s="27">
        <v>12279</v>
      </c>
      <c r="B237" s="27" t="s">
        <v>70</v>
      </c>
      <c r="C237" s="27">
        <v>501.02</v>
      </c>
      <c r="D237" s="27">
        <v>158</v>
      </c>
      <c r="E237" s="27">
        <v>17.68</v>
      </c>
      <c r="F237" s="28">
        <v>0.1119</v>
      </c>
      <c r="G237" s="29">
        <v>41823</v>
      </c>
      <c r="H237" s="27">
        <v>17.68</v>
      </c>
      <c r="I237" s="28">
        <v>0.1119</v>
      </c>
    </row>
    <row r="238" spans="1:10" x14ac:dyDescent="0.25">
      <c r="A238" s="27">
        <v>12279</v>
      </c>
      <c r="B238" s="27" t="s">
        <v>70</v>
      </c>
      <c r="C238" s="27">
        <v>501.04</v>
      </c>
      <c r="D238" s="27">
        <v>158</v>
      </c>
      <c r="E238" s="27">
        <v>17.73</v>
      </c>
      <c r="F238" s="28">
        <v>0.11219999999999999</v>
      </c>
      <c r="G238" s="29">
        <v>41822</v>
      </c>
      <c r="H238" s="27">
        <v>17.73</v>
      </c>
      <c r="I238" s="28">
        <v>0.11219999999999999</v>
      </c>
    </row>
    <row r="239" spans="1:10" x14ac:dyDescent="0.25">
      <c r="A239" s="27">
        <v>12279</v>
      </c>
      <c r="B239" s="27" t="s">
        <v>70</v>
      </c>
      <c r="C239" s="27">
        <v>501.05</v>
      </c>
      <c r="D239" s="27">
        <v>158</v>
      </c>
      <c r="E239" s="27">
        <v>17.75</v>
      </c>
      <c r="F239" s="28">
        <v>0.1123</v>
      </c>
      <c r="G239" s="29">
        <v>41821</v>
      </c>
      <c r="H239" s="27">
        <v>17.75</v>
      </c>
      <c r="I239" s="28">
        <v>0.1123</v>
      </c>
    </row>
    <row r="240" spans="1:10" x14ac:dyDescent="0.25">
      <c r="A240" s="27">
        <v>12279</v>
      </c>
      <c r="B240" s="27" t="s">
        <v>70</v>
      </c>
      <c r="C240" s="27">
        <v>501.05</v>
      </c>
      <c r="D240" s="27">
        <v>158</v>
      </c>
      <c r="E240" s="27">
        <v>17.75</v>
      </c>
      <c r="F240" s="28">
        <v>0.1123</v>
      </c>
      <c r="G240" s="29">
        <v>41820</v>
      </c>
      <c r="H240" s="27">
        <v>17.75</v>
      </c>
      <c r="I240" s="28">
        <v>0.1123</v>
      </c>
      <c r="J240">
        <f>H240</f>
        <v>17.75</v>
      </c>
    </row>
    <row r="241" spans="1:9" x14ac:dyDescent="0.25">
      <c r="A241" s="27">
        <v>12279</v>
      </c>
      <c r="B241" s="27" t="s">
        <v>70</v>
      </c>
      <c r="C241" s="27">
        <v>501.06</v>
      </c>
      <c r="D241" s="27">
        <v>158</v>
      </c>
      <c r="E241" s="27">
        <v>17.77</v>
      </c>
      <c r="F241" s="28">
        <v>0.1125</v>
      </c>
      <c r="G241" s="29">
        <v>41819</v>
      </c>
      <c r="H241" s="27">
        <v>17.77</v>
      </c>
      <c r="I241" s="28">
        <v>0.1125</v>
      </c>
    </row>
    <row r="242" spans="1:9" x14ac:dyDescent="0.25">
      <c r="A242" s="27">
        <v>12279</v>
      </c>
      <c r="B242" s="27" t="s">
        <v>70</v>
      </c>
      <c r="C242" s="27">
        <v>501.07</v>
      </c>
      <c r="D242" s="27">
        <v>158</v>
      </c>
      <c r="E242" s="27">
        <v>17.79</v>
      </c>
      <c r="F242" s="28">
        <v>0.11260000000000001</v>
      </c>
      <c r="G242" s="29">
        <v>41818</v>
      </c>
      <c r="H242" s="27">
        <v>17.79</v>
      </c>
      <c r="I242" s="28">
        <v>0.11260000000000001</v>
      </c>
    </row>
    <row r="243" spans="1:9" x14ac:dyDescent="0.25">
      <c r="A243" s="27">
        <v>12279</v>
      </c>
      <c r="B243" s="27" t="s">
        <v>70</v>
      </c>
      <c r="C243" s="27">
        <v>501.08</v>
      </c>
      <c r="D243" s="27">
        <v>158</v>
      </c>
      <c r="E243" s="27">
        <v>17.82</v>
      </c>
      <c r="F243" s="28">
        <v>0.1128</v>
      </c>
      <c r="G243" s="29">
        <v>41817</v>
      </c>
      <c r="H243" s="27">
        <v>17.82</v>
      </c>
      <c r="I243" s="28">
        <v>0.1128</v>
      </c>
    </row>
    <row r="244" spans="1:9" x14ac:dyDescent="0.25">
      <c r="A244" s="27">
        <v>12279</v>
      </c>
      <c r="B244" s="27" t="s">
        <v>70</v>
      </c>
      <c r="C244" s="27">
        <v>501.1</v>
      </c>
      <c r="D244" s="27">
        <v>158</v>
      </c>
      <c r="E244" s="27">
        <v>17.86</v>
      </c>
      <c r="F244" s="28">
        <v>0.113</v>
      </c>
      <c r="G244" s="29">
        <v>41816</v>
      </c>
      <c r="H244" s="27">
        <v>17.86</v>
      </c>
      <c r="I244" s="28">
        <v>0.113</v>
      </c>
    </row>
    <row r="245" spans="1:9" x14ac:dyDescent="0.25">
      <c r="A245" s="27">
        <v>12279</v>
      </c>
      <c r="B245" s="27" t="s">
        <v>70</v>
      </c>
      <c r="C245" s="27">
        <v>501.13</v>
      </c>
      <c r="D245" s="27">
        <v>158</v>
      </c>
      <c r="E245" s="27">
        <v>17.93</v>
      </c>
      <c r="F245" s="28">
        <v>0.1135</v>
      </c>
      <c r="G245" s="29">
        <v>41815</v>
      </c>
      <c r="H245" s="27">
        <v>17.93</v>
      </c>
      <c r="I245" s="28">
        <v>0.1135</v>
      </c>
    </row>
    <row r="246" spans="1:9" x14ac:dyDescent="0.25">
      <c r="A246" s="27">
        <v>12279</v>
      </c>
      <c r="B246" s="27" t="s">
        <v>70</v>
      </c>
      <c r="C246" s="27">
        <v>501.15</v>
      </c>
      <c r="D246" s="27">
        <v>158</v>
      </c>
      <c r="E246" s="27">
        <v>17.97</v>
      </c>
      <c r="F246" s="28">
        <v>0.1137</v>
      </c>
      <c r="G246" s="29">
        <v>41814</v>
      </c>
      <c r="H246" s="27">
        <v>17.97</v>
      </c>
      <c r="I246" s="28">
        <v>0.1137</v>
      </c>
    </row>
    <row r="247" spans="1:9" x14ac:dyDescent="0.25">
      <c r="A247" s="27">
        <v>12279</v>
      </c>
      <c r="B247" s="27" t="s">
        <v>70</v>
      </c>
      <c r="C247" s="27">
        <v>501.16</v>
      </c>
      <c r="D247" s="27">
        <v>158</v>
      </c>
      <c r="E247" s="27">
        <v>17.989999999999998</v>
      </c>
      <c r="F247" s="28">
        <v>0.1139</v>
      </c>
      <c r="G247" s="29">
        <v>41813</v>
      </c>
      <c r="H247" s="27">
        <v>17.989999999999998</v>
      </c>
      <c r="I247" s="28">
        <v>0.1139</v>
      </c>
    </row>
    <row r="248" spans="1:9" x14ac:dyDescent="0.25">
      <c r="A248" s="27">
        <v>12279</v>
      </c>
      <c r="B248" s="27" t="s">
        <v>70</v>
      </c>
      <c r="C248" s="27">
        <v>501.17</v>
      </c>
      <c r="D248" s="27">
        <v>158</v>
      </c>
      <c r="E248" s="27">
        <v>18.02</v>
      </c>
      <c r="F248" s="28">
        <v>0.11409999999999999</v>
      </c>
      <c r="G248" s="29">
        <v>41812</v>
      </c>
      <c r="H248" s="27">
        <v>18.02</v>
      </c>
      <c r="I248" s="28">
        <v>0.11409999999999999</v>
      </c>
    </row>
    <row r="249" spans="1:9" x14ac:dyDescent="0.25">
      <c r="A249" s="27">
        <v>12279</v>
      </c>
      <c r="B249" s="27" t="s">
        <v>70</v>
      </c>
      <c r="C249" s="27">
        <v>501.18</v>
      </c>
      <c r="D249" s="27">
        <v>158</v>
      </c>
      <c r="E249" s="27">
        <v>18.04</v>
      </c>
      <c r="F249" s="28">
        <v>0.1142</v>
      </c>
      <c r="G249" s="29">
        <v>41811</v>
      </c>
      <c r="H249" s="27">
        <v>18.04</v>
      </c>
      <c r="I249" s="28">
        <v>0.1142</v>
      </c>
    </row>
    <row r="250" spans="1:9" x14ac:dyDescent="0.25">
      <c r="A250" s="27">
        <v>12279</v>
      </c>
      <c r="B250" s="27" t="s">
        <v>70</v>
      </c>
      <c r="C250" s="27">
        <v>501.2</v>
      </c>
      <c r="D250" s="27">
        <v>158</v>
      </c>
      <c r="E250" s="27">
        <v>18.079999999999998</v>
      </c>
      <c r="F250" s="28">
        <v>0.1144</v>
      </c>
      <c r="G250" s="29">
        <v>41810</v>
      </c>
      <c r="H250" s="27">
        <v>18.079999999999998</v>
      </c>
      <c r="I250" s="28">
        <v>0.1144</v>
      </c>
    </row>
    <row r="251" spans="1:9" x14ac:dyDescent="0.25">
      <c r="A251" s="27">
        <v>12279</v>
      </c>
      <c r="B251" s="27" t="s">
        <v>70</v>
      </c>
      <c r="C251" s="27">
        <v>501.21</v>
      </c>
      <c r="D251" s="27">
        <v>158</v>
      </c>
      <c r="E251" s="27">
        <v>18.11</v>
      </c>
      <c r="F251" s="28">
        <v>0.11459999999999999</v>
      </c>
      <c r="G251" s="29">
        <v>41809</v>
      </c>
      <c r="H251" s="27">
        <v>18.11</v>
      </c>
      <c r="I251" s="28">
        <v>0.11459999999999999</v>
      </c>
    </row>
    <row r="252" spans="1:9" x14ac:dyDescent="0.25">
      <c r="A252" s="27">
        <v>12279</v>
      </c>
      <c r="B252" s="27" t="s">
        <v>70</v>
      </c>
      <c r="C252" s="27">
        <v>501.22</v>
      </c>
      <c r="D252" s="27">
        <v>158</v>
      </c>
      <c r="E252" s="27">
        <v>18.13</v>
      </c>
      <c r="F252" s="28">
        <v>0.1147</v>
      </c>
      <c r="G252" s="29">
        <v>41808</v>
      </c>
      <c r="H252" s="27">
        <v>18.13</v>
      </c>
      <c r="I252" s="28">
        <v>0.1147</v>
      </c>
    </row>
    <row r="253" spans="1:9" x14ac:dyDescent="0.25">
      <c r="A253" s="27">
        <v>12279</v>
      </c>
      <c r="B253" s="27" t="s">
        <v>70</v>
      </c>
      <c r="C253" s="27">
        <v>501.23</v>
      </c>
      <c r="D253" s="27">
        <v>158</v>
      </c>
      <c r="E253" s="27">
        <v>18.149999999999999</v>
      </c>
      <c r="F253" s="28">
        <v>0.1149</v>
      </c>
      <c r="G253" s="29">
        <v>41807</v>
      </c>
      <c r="H253" s="27">
        <v>18.149999999999999</v>
      </c>
      <c r="I253" s="28">
        <v>0.1149</v>
      </c>
    </row>
    <row r="254" spans="1:9" x14ac:dyDescent="0.25">
      <c r="A254" s="27">
        <v>12279</v>
      </c>
      <c r="B254" s="27" t="s">
        <v>70</v>
      </c>
      <c r="C254" s="27">
        <v>501.24</v>
      </c>
      <c r="D254" s="27">
        <v>158</v>
      </c>
      <c r="E254" s="27">
        <v>18.18</v>
      </c>
      <c r="F254" s="28">
        <v>0.11509999999999999</v>
      </c>
      <c r="G254" s="29">
        <v>41806</v>
      </c>
      <c r="H254" s="27">
        <v>18.18</v>
      </c>
      <c r="I254" s="28">
        <v>0.11509999999999999</v>
      </c>
    </row>
    <row r="255" spans="1:9" x14ac:dyDescent="0.25">
      <c r="A255" s="27">
        <v>12279</v>
      </c>
      <c r="B255" s="27" t="s">
        <v>70</v>
      </c>
      <c r="C255" s="27">
        <v>501.26</v>
      </c>
      <c r="D255" s="27">
        <v>158</v>
      </c>
      <c r="E255" s="27">
        <v>18.22</v>
      </c>
      <c r="F255" s="28">
        <v>0.1153</v>
      </c>
      <c r="G255" s="29">
        <v>41805</v>
      </c>
      <c r="H255" s="27">
        <v>18.22</v>
      </c>
      <c r="I255" s="28">
        <v>0.1153</v>
      </c>
    </row>
    <row r="256" spans="1:9" x14ac:dyDescent="0.25">
      <c r="A256" s="27">
        <v>12279</v>
      </c>
      <c r="B256" s="27" t="s">
        <v>70</v>
      </c>
      <c r="C256" s="27">
        <v>501.27</v>
      </c>
      <c r="D256" s="27">
        <v>158</v>
      </c>
      <c r="E256" s="27">
        <v>18.239999999999998</v>
      </c>
      <c r="F256" s="28">
        <v>0.1154</v>
      </c>
      <c r="G256" s="29">
        <v>41804</v>
      </c>
      <c r="H256" s="27">
        <v>18.239999999999998</v>
      </c>
      <c r="I256" s="28">
        <v>0.1154</v>
      </c>
    </row>
    <row r="257" spans="1:9" x14ac:dyDescent="0.25">
      <c r="A257" s="27">
        <v>12279</v>
      </c>
      <c r="B257" s="27" t="s">
        <v>70</v>
      </c>
      <c r="C257" s="27">
        <v>501.28</v>
      </c>
      <c r="D257" s="27">
        <v>158</v>
      </c>
      <c r="E257" s="27">
        <v>18.27</v>
      </c>
      <c r="F257" s="28">
        <v>0.11559999999999999</v>
      </c>
      <c r="G257" s="29">
        <v>41803</v>
      </c>
      <c r="H257" s="27">
        <v>18.27</v>
      </c>
      <c r="I257" s="28">
        <v>0.11559999999999999</v>
      </c>
    </row>
    <row r="258" spans="1:9" x14ac:dyDescent="0.25">
      <c r="A258" s="27">
        <v>12279</v>
      </c>
      <c r="B258" s="27" t="s">
        <v>70</v>
      </c>
      <c r="C258" s="27">
        <v>501.28</v>
      </c>
      <c r="D258" s="27">
        <v>158</v>
      </c>
      <c r="E258" s="27">
        <v>18.27</v>
      </c>
      <c r="F258" s="28">
        <v>0.11559999999999999</v>
      </c>
      <c r="G258" s="29">
        <v>41802</v>
      </c>
      <c r="H258" s="27">
        <v>18.27</v>
      </c>
      <c r="I258" s="28">
        <v>0.11559999999999999</v>
      </c>
    </row>
    <row r="259" spans="1:9" x14ac:dyDescent="0.25">
      <c r="A259" s="27">
        <v>12279</v>
      </c>
      <c r="B259" s="27" t="s">
        <v>70</v>
      </c>
      <c r="C259" s="27">
        <v>501.29</v>
      </c>
      <c r="D259" s="27">
        <v>158</v>
      </c>
      <c r="E259" s="27">
        <v>18.29</v>
      </c>
      <c r="F259" s="28">
        <v>0.1158</v>
      </c>
      <c r="G259" s="29">
        <v>41801</v>
      </c>
      <c r="H259" s="27">
        <v>18.29</v>
      </c>
      <c r="I259" s="28">
        <v>0.1158</v>
      </c>
    </row>
    <row r="260" spans="1:9" x14ac:dyDescent="0.25">
      <c r="A260" s="27">
        <v>12279</v>
      </c>
      <c r="B260" s="27" t="s">
        <v>70</v>
      </c>
      <c r="C260" s="27">
        <v>501.3</v>
      </c>
      <c r="D260" s="27">
        <v>158</v>
      </c>
      <c r="E260" s="27">
        <v>18.309999999999999</v>
      </c>
      <c r="F260" s="28">
        <v>0.1159</v>
      </c>
      <c r="G260" s="29">
        <v>41800</v>
      </c>
      <c r="H260" s="27">
        <v>18.309999999999999</v>
      </c>
      <c r="I260" s="28">
        <v>0.1159</v>
      </c>
    </row>
    <row r="261" spans="1:9" x14ac:dyDescent="0.25">
      <c r="A261" s="27">
        <v>12279</v>
      </c>
      <c r="B261" s="27" t="s">
        <v>70</v>
      </c>
      <c r="C261" s="27">
        <v>501.32</v>
      </c>
      <c r="D261" s="27">
        <v>158</v>
      </c>
      <c r="E261" s="27">
        <v>18.36</v>
      </c>
      <c r="F261" s="28">
        <v>0.1162</v>
      </c>
      <c r="G261" s="29">
        <v>41799</v>
      </c>
      <c r="H261" s="27">
        <v>18.36</v>
      </c>
      <c r="I261" s="28">
        <v>0.1162</v>
      </c>
    </row>
    <row r="262" spans="1:9" x14ac:dyDescent="0.25">
      <c r="A262" s="27">
        <v>12279</v>
      </c>
      <c r="B262" s="27" t="s">
        <v>70</v>
      </c>
      <c r="C262" s="27">
        <v>501.33</v>
      </c>
      <c r="D262" s="27">
        <v>158</v>
      </c>
      <c r="E262" s="27">
        <v>18.38</v>
      </c>
      <c r="F262" s="28">
        <v>0.1163</v>
      </c>
      <c r="G262" s="29">
        <v>41798</v>
      </c>
      <c r="H262" s="27">
        <v>18.38</v>
      </c>
      <c r="I262" s="28">
        <v>0.1163</v>
      </c>
    </row>
    <row r="263" spans="1:9" x14ac:dyDescent="0.25">
      <c r="A263" s="27">
        <v>12279</v>
      </c>
      <c r="B263" s="27" t="s">
        <v>70</v>
      </c>
      <c r="C263" s="27">
        <v>501.34</v>
      </c>
      <c r="D263" s="27">
        <v>158</v>
      </c>
      <c r="E263" s="27">
        <v>18.399999999999999</v>
      </c>
      <c r="F263" s="28">
        <v>0.11650000000000001</v>
      </c>
      <c r="G263" s="29">
        <v>41797</v>
      </c>
      <c r="H263" s="27">
        <v>18.399999999999999</v>
      </c>
      <c r="I263" s="28">
        <v>0.11650000000000001</v>
      </c>
    </row>
    <row r="264" spans="1:9" x14ac:dyDescent="0.25">
      <c r="A264" s="27">
        <v>12279</v>
      </c>
      <c r="B264" s="27" t="s">
        <v>70</v>
      </c>
      <c r="C264" s="27">
        <v>501.35</v>
      </c>
      <c r="D264" s="27">
        <v>158</v>
      </c>
      <c r="E264" s="27">
        <v>18.43</v>
      </c>
      <c r="F264" s="28">
        <v>0.1166</v>
      </c>
      <c r="G264" s="29">
        <v>41796</v>
      </c>
      <c r="H264" s="27">
        <v>18.43</v>
      </c>
      <c r="I264" s="28">
        <v>0.1166</v>
      </c>
    </row>
    <row r="265" spans="1:9" x14ac:dyDescent="0.25">
      <c r="A265" s="27">
        <v>12279</v>
      </c>
      <c r="B265" s="27" t="s">
        <v>70</v>
      </c>
      <c r="C265" s="27">
        <v>501.36</v>
      </c>
      <c r="D265" s="27">
        <v>158</v>
      </c>
      <c r="E265" s="27">
        <v>18.45</v>
      </c>
      <c r="F265" s="28">
        <v>0.1168</v>
      </c>
      <c r="G265" s="29">
        <v>41795</v>
      </c>
      <c r="H265" s="27">
        <v>18.45</v>
      </c>
      <c r="I265" s="28">
        <v>0.1168</v>
      </c>
    </row>
    <row r="266" spans="1:9" x14ac:dyDescent="0.25">
      <c r="A266" s="27">
        <v>12279</v>
      </c>
      <c r="B266" s="27" t="s">
        <v>70</v>
      </c>
      <c r="C266" s="27">
        <v>501.37</v>
      </c>
      <c r="D266" s="27">
        <v>158</v>
      </c>
      <c r="E266" s="27">
        <v>18.47</v>
      </c>
      <c r="F266" s="28">
        <v>0.1169</v>
      </c>
      <c r="G266" s="29">
        <v>41794</v>
      </c>
      <c r="H266" s="27">
        <v>18.47</v>
      </c>
      <c r="I266" s="28">
        <v>0.1169</v>
      </c>
    </row>
    <row r="267" spans="1:9" x14ac:dyDescent="0.25">
      <c r="A267" s="27">
        <v>12279</v>
      </c>
      <c r="B267" s="27" t="s">
        <v>70</v>
      </c>
      <c r="C267" s="27">
        <v>501.39</v>
      </c>
      <c r="D267" s="27">
        <v>158</v>
      </c>
      <c r="E267" s="27">
        <v>18.52</v>
      </c>
      <c r="F267" s="28">
        <v>0.1172</v>
      </c>
      <c r="G267" s="29">
        <v>41793</v>
      </c>
      <c r="H267" s="27">
        <v>18.52</v>
      </c>
      <c r="I267" s="28">
        <v>0.1172</v>
      </c>
    </row>
    <row r="268" spans="1:9" x14ac:dyDescent="0.25">
      <c r="A268" s="27">
        <v>12279</v>
      </c>
      <c r="B268" s="27" t="s">
        <v>70</v>
      </c>
      <c r="C268" s="27">
        <v>501.4</v>
      </c>
      <c r="D268" s="27">
        <v>158</v>
      </c>
      <c r="E268" s="27">
        <v>18.54</v>
      </c>
      <c r="F268" s="28">
        <v>0.1173</v>
      </c>
      <c r="G268" s="29">
        <v>41792</v>
      </c>
      <c r="H268" s="27">
        <v>18.54</v>
      </c>
      <c r="I268" s="28">
        <v>0.1173</v>
      </c>
    </row>
    <row r="269" spans="1:9" x14ac:dyDescent="0.25">
      <c r="A269" s="27">
        <v>12279</v>
      </c>
      <c r="B269" s="27" t="s">
        <v>70</v>
      </c>
      <c r="C269" s="27">
        <v>501.41</v>
      </c>
      <c r="D269" s="27">
        <v>158</v>
      </c>
      <c r="E269" s="27">
        <v>18.559999999999999</v>
      </c>
      <c r="F269" s="28">
        <v>0.11749999999999999</v>
      </c>
      <c r="G269" s="29">
        <v>41791</v>
      </c>
      <c r="H269" s="27">
        <v>18.559999999999999</v>
      </c>
      <c r="I269" s="28">
        <v>0.11749999999999999</v>
      </c>
    </row>
    <row r="270" spans="1:9" x14ac:dyDescent="0.25">
      <c r="A270" s="27">
        <v>12279</v>
      </c>
      <c r="B270" s="27" t="s">
        <v>70</v>
      </c>
      <c r="C270" s="27">
        <v>501.43</v>
      </c>
      <c r="D270" s="27">
        <v>158</v>
      </c>
      <c r="E270" s="27">
        <v>18.61</v>
      </c>
      <c r="F270" s="28">
        <v>0.1178</v>
      </c>
      <c r="G270" s="29">
        <v>41790</v>
      </c>
      <c r="H270" s="27">
        <v>18.61</v>
      </c>
      <c r="I270" s="28">
        <v>0.1178</v>
      </c>
    </row>
    <row r="271" spans="1:9" x14ac:dyDescent="0.25">
      <c r="A271" s="27">
        <v>12279</v>
      </c>
      <c r="B271" s="27" t="s">
        <v>70</v>
      </c>
      <c r="C271" s="27">
        <v>501.44</v>
      </c>
      <c r="D271" s="27">
        <v>158</v>
      </c>
      <c r="E271" s="27">
        <v>18.63</v>
      </c>
      <c r="F271" s="28">
        <v>0.1179</v>
      </c>
      <c r="G271" s="29">
        <v>41789</v>
      </c>
      <c r="H271" s="27">
        <v>18.63</v>
      </c>
      <c r="I271" s="28">
        <v>0.1179</v>
      </c>
    </row>
    <row r="272" spans="1:9" x14ac:dyDescent="0.25">
      <c r="A272" s="27">
        <v>12279</v>
      </c>
      <c r="B272" s="27" t="s">
        <v>70</v>
      </c>
      <c r="C272" s="27">
        <v>501.46</v>
      </c>
      <c r="D272" s="27">
        <v>158</v>
      </c>
      <c r="E272" s="27">
        <v>18.68</v>
      </c>
      <c r="F272" s="28">
        <v>0.1182</v>
      </c>
      <c r="G272" s="29">
        <v>41788</v>
      </c>
      <c r="H272" s="27">
        <v>18.68</v>
      </c>
      <c r="I272" s="28">
        <v>0.1182</v>
      </c>
    </row>
    <row r="273" spans="1:9" x14ac:dyDescent="0.25">
      <c r="A273" s="27">
        <v>12279</v>
      </c>
      <c r="B273" s="27" t="s">
        <v>70</v>
      </c>
      <c r="C273" s="27">
        <v>501.46</v>
      </c>
      <c r="D273" s="27">
        <v>158</v>
      </c>
      <c r="E273" s="27">
        <v>18.68</v>
      </c>
      <c r="F273" s="28">
        <v>0.1182</v>
      </c>
      <c r="G273" s="29">
        <v>41787</v>
      </c>
      <c r="H273" s="27">
        <v>18.68</v>
      </c>
      <c r="I273" s="28">
        <v>0.1182</v>
      </c>
    </row>
    <row r="274" spans="1:9" x14ac:dyDescent="0.25">
      <c r="A274" s="27">
        <v>12279</v>
      </c>
      <c r="B274" s="27" t="s">
        <v>70</v>
      </c>
      <c r="C274" s="27">
        <v>501.47</v>
      </c>
      <c r="D274" s="27">
        <v>158</v>
      </c>
      <c r="E274" s="27">
        <v>18.7</v>
      </c>
      <c r="F274" s="28">
        <v>0.11840000000000001</v>
      </c>
      <c r="G274" s="29">
        <v>41786</v>
      </c>
      <c r="H274" s="27">
        <v>18.7</v>
      </c>
      <c r="I274" s="28">
        <v>0.11840000000000001</v>
      </c>
    </row>
    <row r="275" spans="1:9" x14ac:dyDescent="0.25">
      <c r="A275" s="27">
        <v>12279</v>
      </c>
      <c r="B275" s="27" t="s">
        <v>70</v>
      </c>
      <c r="C275" s="27">
        <v>501.49</v>
      </c>
      <c r="D275" s="27">
        <v>158</v>
      </c>
      <c r="E275" s="27">
        <v>18.75</v>
      </c>
      <c r="F275" s="28">
        <v>0.1187</v>
      </c>
      <c r="G275" s="29">
        <v>41785</v>
      </c>
      <c r="H275" s="27">
        <v>18.75</v>
      </c>
      <c r="I275" s="28">
        <v>0.1187</v>
      </c>
    </row>
    <row r="276" spans="1:9" x14ac:dyDescent="0.25">
      <c r="A276" s="27">
        <v>12279</v>
      </c>
      <c r="B276" s="27" t="s">
        <v>70</v>
      </c>
      <c r="C276" s="27">
        <v>501.5</v>
      </c>
      <c r="D276" s="27">
        <v>158</v>
      </c>
      <c r="E276" s="27">
        <v>18.77</v>
      </c>
      <c r="F276" s="28">
        <v>0.1188</v>
      </c>
      <c r="G276" s="29">
        <v>41784</v>
      </c>
      <c r="H276" s="27">
        <v>18.77</v>
      </c>
      <c r="I276" s="28">
        <v>0.1188</v>
      </c>
    </row>
    <row r="277" spans="1:9" x14ac:dyDescent="0.25">
      <c r="A277" s="27">
        <v>12279</v>
      </c>
      <c r="B277" s="27" t="s">
        <v>70</v>
      </c>
      <c r="C277" s="27">
        <v>501.51</v>
      </c>
      <c r="D277" s="27">
        <v>158</v>
      </c>
      <c r="E277" s="27">
        <v>18.79</v>
      </c>
      <c r="F277" s="28">
        <v>0.11890000000000001</v>
      </c>
      <c r="G277" s="29">
        <v>41783</v>
      </c>
      <c r="H277" s="27">
        <v>18.79</v>
      </c>
      <c r="I277" s="28">
        <v>0.11890000000000001</v>
      </c>
    </row>
    <row r="278" spans="1:9" x14ac:dyDescent="0.25">
      <c r="A278" s="27">
        <v>12279</v>
      </c>
      <c r="B278" s="27" t="s">
        <v>70</v>
      </c>
      <c r="C278" s="27">
        <v>501.52</v>
      </c>
      <c r="D278" s="27">
        <v>158</v>
      </c>
      <c r="E278" s="27">
        <v>18.82</v>
      </c>
      <c r="F278" s="28">
        <v>0.1191</v>
      </c>
      <c r="G278" s="29">
        <v>41782</v>
      </c>
      <c r="H278" s="27">
        <v>18.82</v>
      </c>
      <c r="I278" s="28">
        <v>0.1191</v>
      </c>
    </row>
    <row r="279" spans="1:9" x14ac:dyDescent="0.25">
      <c r="A279" s="27">
        <v>12279</v>
      </c>
      <c r="B279" s="27" t="s">
        <v>70</v>
      </c>
      <c r="C279" s="27">
        <v>501.53</v>
      </c>
      <c r="D279" s="27">
        <v>158</v>
      </c>
      <c r="E279" s="27">
        <v>18.84</v>
      </c>
      <c r="F279" s="28">
        <v>0.1192</v>
      </c>
      <c r="G279" s="29">
        <v>41781</v>
      </c>
      <c r="H279" s="27">
        <v>18.84</v>
      </c>
      <c r="I279" s="28">
        <v>0.1192</v>
      </c>
    </row>
    <row r="280" spans="1:9" x14ac:dyDescent="0.25">
      <c r="A280" s="27">
        <v>12279</v>
      </c>
      <c r="B280" s="27" t="s">
        <v>70</v>
      </c>
      <c r="C280" s="27">
        <v>501.55</v>
      </c>
      <c r="D280" s="27">
        <v>158</v>
      </c>
      <c r="E280" s="27">
        <v>18.89</v>
      </c>
      <c r="F280" s="28">
        <v>0.1196</v>
      </c>
      <c r="G280" s="29">
        <v>41780</v>
      </c>
      <c r="H280" s="27">
        <v>18.89</v>
      </c>
      <c r="I280" s="28">
        <v>0.1196</v>
      </c>
    </row>
    <row r="281" spans="1:9" x14ac:dyDescent="0.25">
      <c r="A281" s="27">
        <v>12279</v>
      </c>
      <c r="B281" s="27" t="s">
        <v>70</v>
      </c>
      <c r="C281" s="27">
        <v>501.56</v>
      </c>
      <c r="D281" s="27">
        <v>158</v>
      </c>
      <c r="E281" s="27">
        <v>18.91</v>
      </c>
      <c r="F281" s="28">
        <v>0.1197</v>
      </c>
      <c r="G281" s="29">
        <v>41779</v>
      </c>
      <c r="H281" s="27">
        <v>18.91</v>
      </c>
      <c r="I281" s="28">
        <v>0.1197</v>
      </c>
    </row>
    <row r="282" spans="1:9" x14ac:dyDescent="0.25">
      <c r="A282" s="27">
        <v>12279</v>
      </c>
      <c r="B282" s="27" t="s">
        <v>70</v>
      </c>
      <c r="C282" s="27">
        <v>501.56</v>
      </c>
      <c r="D282" s="27">
        <v>158</v>
      </c>
      <c r="E282" s="27">
        <v>18.91</v>
      </c>
      <c r="F282" s="28">
        <v>0.1197</v>
      </c>
      <c r="G282" s="29">
        <v>41778</v>
      </c>
      <c r="H282" s="27">
        <v>18.91</v>
      </c>
      <c r="I282" s="28">
        <v>0.1197</v>
      </c>
    </row>
    <row r="283" spans="1:9" x14ac:dyDescent="0.25">
      <c r="A283" s="27">
        <v>12279</v>
      </c>
      <c r="B283" s="27" t="s">
        <v>70</v>
      </c>
      <c r="C283" s="27">
        <v>501.57</v>
      </c>
      <c r="D283" s="27">
        <v>158</v>
      </c>
      <c r="E283" s="27">
        <v>18.93</v>
      </c>
      <c r="F283" s="28">
        <v>0.1198</v>
      </c>
      <c r="G283" s="29">
        <v>41777</v>
      </c>
      <c r="H283" s="27">
        <v>18.93</v>
      </c>
      <c r="I283" s="28">
        <v>0.1198</v>
      </c>
    </row>
    <row r="284" spans="1:9" x14ac:dyDescent="0.25">
      <c r="A284" s="27">
        <v>12279</v>
      </c>
      <c r="B284" s="27" t="s">
        <v>70</v>
      </c>
      <c r="C284" s="27">
        <v>501.57</v>
      </c>
      <c r="D284" s="27">
        <v>158</v>
      </c>
      <c r="E284" s="27">
        <v>18.93</v>
      </c>
      <c r="F284" s="28">
        <v>0.1198</v>
      </c>
      <c r="G284" s="29">
        <v>41776</v>
      </c>
      <c r="H284" s="27">
        <v>18.93</v>
      </c>
      <c r="I284" s="28">
        <v>0.1198</v>
      </c>
    </row>
    <row r="285" spans="1:9" x14ac:dyDescent="0.25">
      <c r="A285" s="27">
        <v>12279</v>
      </c>
      <c r="B285" s="27" t="s">
        <v>70</v>
      </c>
      <c r="C285" s="27">
        <v>501.58</v>
      </c>
      <c r="D285" s="27">
        <v>158</v>
      </c>
      <c r="E285" s="27">
        <v>18.95</v>
      </c>
      <c r="F285" s="28">
        <v>0.11990000000000001</v>
      </c>
      <c r="G285" s="29">
        <v>41775</v>
      </c>
      <c r="H285" s="27">
        <v>18.95</v>
      </c>
      <c r="I285" s="28">
        <v>0.11990000000000001</v>
      </c>
    </row>
    <row r="286" spans="1:9" x14ac:dyDescent="0.25">
      <c r="A286" s="27">
        <v>12279</v>
      </c>
      <c r="B286" s="27" t="s">
        <v>70</v>
      </c>
      <c r="C286" s="27">
        <v>501.59</v>
      </c>
      <c r="D286" s="27">
        <v>158</v>
      </c>
      <c r="E286" s="27">
        <v>18.98</v>
      </c>
      <c r="F286" s="28">
        <v>0.1201</v>
      </c>
      <c r="G286" s="29">
        <v>41774</v>
      </c>
      <c r="H286" s="27">
        <v>18.98</v>
      </c>
      <c r="I286" s="28">
        <v>0.1201</v>
      </c>
    </row>
    <row r="287" spans="1:9" x14ac:dyDescent="0.25">
      <c r="A287" s="27">
        <v>12279</v>
      </c>
      <c r="B287" s="27" t="s">
        <v>70</v>
      </c>
      <c r="C287" s="27">
        <v>501.59</v>
      </c>
      <c r="D287" s="27">
        <v>158</v>
      </c>
      <c r="E287" s="27">
        <v>18.98</v>
      </c>
      <c r="F287" s="28">
        <v>0.1201</v>
      </c>
      <c r="G287" s="29">
        <v>41773</v>
      </c>
      <c r="H287" s="27">
        <v>18.98</v>
      </c>
      <c r="I287" s="28">
        <v>0.1201</v>
      </c>
    </row>
    <row r="288" spans="1:9" x14ac:dyDescent="0.25">
      <c r="A288" s="27">
        <v>12279</v>
      </c>
      <c r="B288" s="27" t="s">
        <v>70</v>
      </c>
      <c r="C288" s="27">
        <v>501.59</v>
      </c>
      <c r="D288" s="27">
        <v>158</v>
      </c>
      <c r="E288" s="27">
        <v>18.98</v>
      </c>
      <c r="F288" s="28">
        <v>0.1201</v>
      </c>
      <c r="G288" s="29">
        <v>41772</v>
      </c>
      <c r="H288" s="27">
        <v>18.98</v>
      </c>
      <c r="I288" s="28">
        <v>0.1201</v>
      </c>
    </row>
    <row r="289" spans="1:9" x14ac:dyDescent="0.25">
      <c r="A289" s="27">
        <v>12279</v>
      </c>
      <c r="B289" s="27" t="s">
        <v>70</v>
      </c>
      <c r="C289" s="27">
        <v>501.59</v>
      </c>
      <c r="D289" s="27">
        <v>158</v>
      </c>
      <c r="E289" s="27">
        <v>18.98</v>
      </c>
      <c r="F289" s="28">
        <v>0.1201</v>
      </c>
      <c r="G289" s="29">
        <v>41771</v>
      </c>
      <c r="H289" s="27">
        <v>18.98</v>
      </c>
      <c r="I289" s="28">
        <v>0.1201</v>
      </c>
    </row>
    <row r="290" spans="1:9" x14ac:dyDescent="0.25">
      <c r="A290" s="27">
        <v>12279</v>
      </c>
      <c r="B290" s="27" t="s">
        <v>70</v>
      </c>
      <c r="C290" s="27">
        <v>501.6</v>
      </c>
      <c r="D290" s="27">
        <v>158</v>
      </c>
      <c r="E290" s="27">
        <v>19</v>
      </c>
      <c r="F290" s="28">
        <v>0.1203</v>
      </c>
      <c r="G290" s="29">
        <v>41770</v>
      </c>
      <c r="H290" s="27">
        <v>19</v>
      </c>
      <c r="I290" s="28">
        <v>0.1203</v>
      </c>
    </row>
    <row r="291" spans="1:9" x14ac:dyDescent="0.25">
      <c r="A291" s="27">
        <v>12279</v>
      </c>
      <c r="B291" s="27" t="s">
        <v>70</v>
      </c>
      <c r="C291" s="27">
        <v>501.61</v>
      </c>
      <c r="D291" s="27">
        <v>158</v>
      </c>
      <c r="E291" s="27">
        <v>19.02</v>
      </c>
      <c r="F291" s="28">
        <v>0.12039999999999999</v>
      </c>
      <c r="G291" s="29">
        <v>41769</v>
      </c>
      <c r="H291" s="27">
        <v>19.02</v>
      </c>
      <c r="I291" s="28">
        <v>0.12039999999999999</v>
      </c>
    </row>
    <row r="292" spans="1:9" x14ac:dyDescent="0.25">
      <c r="A292" s="27">
        <v>12279</v>
      </c>
      <c r="B292" s="27" t="s">
        <v>70</v>
      </c>
      <c r="C292" s="27">
        <v>501.62</v>
      </c>
      <c r="D292" s="27">
        <v>158</v>
      </c>
      <c r="E292" s="27">
        <v>19.05</v>
      </c>
      <c r="F292" s="28">
        <v>0.1206</v>
      </c>
      <c r="G292" s="29">
        <v>41768</v>
      </c>
      <c r="H292" s="27">
        <v>19.05</v>
      </c>
      <c r="I292" s="28">
        <v>0.1206</v>
      </c>
    </row>
    <row r="293" spans="1:9" x14ac:dyDescent="0.25">
      <c r="A293" s="27">
        <v>12279</v>
      </c>
      <c r="B293" s="27" t="s">
        <v>70</v>
      </c>
      <c r="C293" s="27">
        <v>501.63</v>
      </c>
      <c r="D293" s="27">
        <v>158</v>
      </c>
      <c r="E293" s="27">
        <v>19.07</v>
      </c>
      <c r="F293" s="28">
        <v>0.1207</v>
      </c>
      <c r="G293" s="29">
        <v>41767</v>
      </c>
      <c r="H293" s="27">
        <v>19.07</v>
      </c>
      <c r="I293" s="28">
        <v>0.1207</v>
      </c>
    </row>
    <row r="294" spans="1:9" x14ac:dyDescent="0.25">
      <c r="A294" s="27">
        <v>12279</v>
      </c>
      <c r="B294" s="27" t="s">
        <v>70</v>
      </c>
      <c r="C294" s="27">
        <v>501.63</v>
      </c>
      <c r="D294" s="27">
        <v>158</v>
      </c>
      <c r="E294" s="27">
        <v>19.07</v>
      </c>
      <c r="F294" s="28">
        <v>0.1207</v>
      </c>
      <c r="G294" s="29">
        <v>41766</v>
      </c>
      <c r="H294" s="27">
        <v>19.07</v>
      </c>
      <c r="I294" s="28">
        <v>0.1207</v>
      </c>
    </row>
    <row r="295" spans="1:9" x14ac:dyDescent="0.25">
      <c r="A295" s="27">
        <v>12279</v>
      </c>
      <c r="B295" s="27" t="s">
        <v>70</v>
      </c>
      <c r="C295" s="27">
        <v>501.64</v>
      </c>
      <c r="D295" s="27">
        <v>158</v>
      </c>
      <c r="E295" s="27">
        <v>19.09</v>
      </c>
      <c r="F295" s="28">
        <v>0.1208</v>
      </c>
      <c r="G295" s="29">
        <v>41765</v>
      </c>
      <c r="H295" s="27">
        <v>19.09</v>
      </c>
      <c r="I295" s="28">
        <v>0.1208</v>
      </c>
    </row>
    <row r="296" spans="1:9" x14ac:dyDescent="0.25">
      <c r="A296" s="27">
        <v>12279</v>
      </c>
      <c r="B296" s="27" t="s">
        <v>70</v>
      </c>
      <c r="C296" s="27">
        <v>501.65</v>
      </c>
      <c r="D296" s="27">
        <v>158</v>
      </c>
      <c r="E296" s="27">
        <v>19.12</v>
      </c>
      <c r="F296" s="28">
        <v>0.121</v>
      </c>
      <c r="G296" s="29">
        <v>41764</v>
      </c>
      <c r="H296" s="27">
        <v>19.12</v>
      </c>
      <c r="I296" s="28">
        <v>0.121</v>
      </c>
    </row>
    <row r="297" spans="1:9" x14ac:dyDescent="0.25">
      <c r="A297" s="27">
        <v>12279</v>
      </c>
      <c r="B297" s="27" t="s">
        <v>70</v>
      </c>
      <c r="C297" s="27">
        <v>501.66</v>
      </c>
      <c r="D297" s="27">
        <v>158</v>
      </c>
      <c r="E297" s="27">
        <v>19.14</v>
      </c>
      <c r="F297" s="28">
        <v>0.1211</v>
      </c>
      <c r="G297" s="29">
        <v>41763</v>
      </c>
      <c r="H297" s="27">
        <v>19.14</v>
      </c>
      <c r="I297" s="28">
        <v>0.1211</v>
      </c>
    </row>
    <row r="298" spans="1:9" x14ac:dyDescent="0.25">
      <c r="A298" s="27">
        <v>12279</v>
      </c>
      <c r="B298" s="27" t="s">
        <v>70</v>
      </c>
      <c r="C298" s="27">
        <v>501.68</v>
      </c>
      <c r="D298" s="27">
        <v>158</v>
      </c>
      <c r="E298" s="27">
        <v>19.190000000000001</v>
      </c>
      <c r="F298" s="28">
        <v>0.1215</v>
      </c>
      <c r="G298" s="29">
        <v>41762</v>
      </c>
      <c r="H298" s="27">
        <v>19.190000000000001</v>
      </c>
      <c r="I298" s="28">
        <v>0.1215</v>
      </c>
    </row>
    <row r="299" spans="1:9" x14ac:dyDescent="0.25">
      <c r="A299" s="27">
        <v>12279</v>
      </c>
      <c r="B299" s="27" t="s">
        <v>70</v>
      </c>
      <c r="C299" s="27">
        <v>501.69</v>
      </c>
      <c r="D299" s="27">
        <v>158</v>
      </c>
      <c r="E299" s="27">
        <v>19.21</v>
      </c>
      <c r="F299" s="28">
        <v>0.1216</v>
      </c>
      <c r="G299" s="29">
        <v>41761</v>
      </c>
      <c r="H299" s="27">
        <v>19.21</v>
      </c>
      <c r="I299" s="28">
        <v>0.1216</v>
      </c>
    </row>
    <row r="300" spans="1:9" x14ac:dyDescent="0.25">
      <c r="A300" s="27">
        <v>12279</v>
      </c>
      <c r="B300" s="27" t="s">
        <v>70</v>
      </c>
      <c r="C300" s="27">
        <v>501.69</v>
      </c>
      <c r="D300" s="27">
        <v>158</v>
      </c>
      <c r="E300" s="27">
        <v>19.21</v>
      </c>
      <c r="F300" s="28">
        <v>0.1216</v>
      </c>
      <c r="G300" s="29">
        <v>41760</v>
      </c>
      <c r="H300" s="27">
        <v>19.21</v>
      </c>
      <c r="I300" s="28">
        <v>0.1216</v>
      </c>
    </row>
    <row r="301" spans="1:9" x14ac:dyDescent="0.25">
      <c r="A301" s="27">
        <v>12279</v>
      </c>
      <c r="B301" s="27" t="s">
        <v>70</v>
      </c>
      <c r="C301" s="27">
        <v>501.7</v>
      </c>
      <c r="D301" s="27">
        <v>158</v>
      </c>
      <c r="E301" s="27">
        <v>19.23</v>
      </c>
      <c r="F301" s="28">
        <v>0.1217</v>
      </c>
      <c r="G301" s="29">
        <v>41759</v>
      </c>
      <c r="H301" s="27">
        <v>19.23</v>
      </c>
      <c r="I301" s="28">
        <v>0.1217</v>
      </c>
    </row>
    <row r="302" spans="1:9" x14ac:dyDescent="0.25">
      <c r="A302" s="27">
        <v>12279</v>
      </c>
      <c r="B302" s="27" t="s">
        <v>70</v>
      </c>
      <c r="C302" s="27">
        <v>501.7</v>
      </c>
      <c r="D302" s="27">
        <v>158</v>
      </c>
      <c r="E302" s="27">
        <v>19.23</v>
      </c>
      <c r="F302" s="28">
        <v>0.1217</v>
      </c>
      <c r="G302" s="29">
        <v>41758</v>
      </c>
      <c r="H302" s="27">
        <v>19.23</v>
      </c>
      <c r="I302" s="28">
        <v>0.1217</v>
      </c>
    </row>
    <row r="303" spans="1:9" x14ac:dyDescent="0.25">
      <c r="A303" s="27">
        <v>12279</v>
      </c>
      <c r="B303" s="27" t="s">
        <v>70</v>
      </c>
      <c r="C303" s="27">
        <v>501.7</v>
      </c>
      <c r="D303" s="27">
        <v>158</v>
      </c>
      <c r="E303" s="27">
        <v>19.23</v>
      </c>
      <c r="F303" s="28">
        <v>0.1217</v>
      </c>
      <c r="G303" s="29">
        <v>41757</v>
      </c>
      <c r="H303" s="27">
        <v>19.23</v>
      </c>
      <c r="I303" s="28">
        <v>0.1217</v>
      </c>
    </row>
    <row r="304" spans="1:9" x14ac:dyDescent="0.25">
      <c r="A304" s="27">
        <v>12279</v>
      </c>
      <c r="B304" s="27" t="s">
        <v>70</v>
      </c>
      <c r="C304" s="27">
        <v>501.71</v>
      </c>
      <c r="D304" s="27">
        <v>158</v>
      </c>
      <c r="E304" s="27">
        <v>19.260000000000002</v>
      </c>
      <c r="F304" s="28">
        <v>0.12189999999999999</v>
      </c>
      <c r="G304" s="29">
        <v>41756</v>
      </c>
      <c r="H304" s="27">
        <v>19.260000000000002</v>
      </c>
      <c r="I304" s="28">
        <v>0.12189999999999999</v>
      </c>
    </row>
    <row r="305" spans="1:9" x14ac:dyDescent="0.25">
      <c r="A305" s="27">
        <v>12279</v>
      </c>
      <c r="B305" s="27" t="s">
        <v>70</v>
      </c>
      <c r="C305" s="27">
        <v>501.71</v>
      </c>
      <c r="D305" s="27">
        <v>158</v>
      </c>
      <c r="E305" s="27">
        <v>19.260000000000002</v>
      </c>
      <c r="F305" s="28">
        <v>0.12189999999999999</v>
      </c>
      <c r="G305" s="29">
        <v>41755</v>
      </c>
      <c r="H305" s="27">
        <v>19.260000000000002</v>
      </c>
      <c r="I305" s="28">
        <v>0.12189999999999999</v>
      </c>
    </row>
    <row r="306" spans="1:9" x14ac:dyDescent="0.25">
      <c r="A306" s="27">
        <v>12279</v>
      </c>
      <c r="B306" s="27" t="s">
        <v>70</v>
      </c>
      <c r="C306" s="27">
        <v>501.72</v>
      </c>
      <c r="D306" s="27">
        <v>158</v>
      </c>
      <c r="E306" s="27">
        <v>19.28</v>
      </c>
      <c r="F306" s="28">
        <v>0.122</v>
      </c>
      <c r="G306" s="29">
        <v>41754</v>
      </c>
      <c r="H306" s="27">
        <v>19.28</v>
      </c>
      <c r="I306" s="28">
        <v>0.122</v>
      </c>
    </row>
    <row r="307" spans="1:9" x14ac:dyDescent="0.25">
      <c r="A307" s="27">
        <v>12279</v>
      </c>
      <c r="B307" s="27" t="s">
        <v>70</v>
      </c>
      <c r="C307" s="27">
        <v>501.72</v>
      </c>
      <c r="D307" s="27">
        <v>158</v>
      </c>
      <c r="E307" s="27">
        <v>19.28</v>
      </c>
      <c r="F307" s="28">
        <v>0.122</v>
      </c>
      <c r="G307" s="29">
        <v>41753</v>
      </c>
      <c r="H307" s="27">
        <v>19.28</v>
      </c>
      <c r="I307" s="28">
        <v>0.122</v>
      </c>
    </row>
    <row r="308" spans="1:9" x14ac:dyDescent="0.25">
      <c r="A308" s="27">
        <v>12279</v>
      </c>
      <c r="B308" s="27" t="s">
        <v>70</v>
      </c>
      <c r="C308" s="27">
        <v>501.74</v>
      </c>
      <c r="D308" s="27">
        <v>158</v>
      </c>
      <c r="E308" s="27">
        <v>19.329999999999998</v>
      </c>
      <c r="F308" s="28">
        <v>0.12230000000000001</v>
      </c>
      <c r="G308" s="29">
        <v>41752</v>
      </c>
      <c r="H308" s="27">
        <v>19.329999999999998</v>
      </c>
      <c r="I308" s="28">
        <v>0.12230000000000001</v>
      </c>
    </row>
    <row r="309" spans="1:9" x14ac:dyDescent="0.25">
      <c r="A309" s="27">
        <v>12279</v>
      </c>
      <c r="B309" s="27" t="s">
        <v>70</v>
      </c>
      <c r="C309" s="27">
        <v>501.76</v>
      </c>
      <c r="D309" s="27">
        <v>158</v>
      </c>
      <c r="E309" s="27">
        <v>19.38</v>
      </c>
      <c r="F309" s="28">
        <v>0.1227</v>
      </c>
      <c r="G309" s="29">
        <v>41751</v>
      </c>
      <c r="H309" s="27">
        <v>19.38</v>
      </c>
      <c r="I309" s="28">
        <v>0.1227</v>
      </c>
    </row>
    <row r="310" spans="1:9" x14ac:dyDescent="0.25">
      <c r="A310" s="27">
        <v>12279</v>
      </c>
      <c r="B310" s="27" t="s">
        <v>70</v>
      </c>
      <c r="C310" s="27">
        <v>501.78</v>
      </c>
      <c r="D310" s="27">
        <v>158</v>
      </c>
      <c r="E310" s="27">
        <v>19.48</v>
      </c>
      <c r="F310" s="28">
        <v>0.12330000000000001</v>
      </c>
      <c r="G310" s="29">
        <v>41750</v>
      </c>
      <c r="H310" s="27">
        <v>19.48</v>
      </c>
      <c r="I310" s="28">
        <v>0.12330000000000001</v>
      </c>
    </row>
    <row r="311" spans="1:9" x14ac:dyDescent="0.25">
      <c r="A311" s="27">
        <v>12279</v>
      </c>
      <c r="B311" s="27" t="s">
        <v>70</v>
      </c>
      <c r="C311" s="27">
        <v>501.79</v>
      </c>
      <c r="D311" s="27">
        <v>158</v>
      </c>
      <c r="E311" s="27">
        <v>19.45</v>
      </c>
      <c r="F311" s="28">
        <v>0.1231</v>
      </c>
      <c r="G311" s="29">
        <v>41749</v>
      </c>
      <c r="H311" s="27">
        <v>19.45</v>
      </c>
      <c r="I311" s="28">
        <v>0.1231</v>
      </c>
    </row>
    <row r="312" spans="1:9" x14ac:dyDescent="0.25">
      <c r="A312" s="27">
        <v>12279</v>
      </c>
      <c r="B312" s="27" t="s">
        <v>70</v>
      </c>
      <c r="C312" s="27">
        <v>501.79</v>
      </c>
      <c r="D312" s="27">
        <v>158</v>
      </c>
      <c r="E312" s="27">
        <v>19.45</v>
      </c>
      <c r="F312" s="28">
        <v>0.1231</v>
      </c>
      <c r="G312" s="29">
        <v>41748</v>
      </c>
      <c r="H312" s="27">
        <v>19.45</v>
      </c>
      <c r="I312" s="28">
        <v>0.1231</v>
      </c>
    </row>
    <row r="313" spans="1:9" x14ac:dyDescent="0.25">
      <c r="A313" s="27">
        <v>12279</v>
      </c>
      <c r="B313" s="27" t="s">
        <v>70</v>
      </c>
      <c r="C313" s="27">
        <v>501.8</v>
      </c>
      <c r="D313" s="27">
        <v>158</v>
      </c>
      <c r="E313" s="27">
        <v>19.47</v>
      </c>
      <c r="F313" s="28">
        <v>0.1232</v>
      </c>
      <c r="G313" s="29">
        <v>41747</v>
      </c>
      <c r="H313" s="27">
        <v>19.47</v>
      </c>
      <c r="I313" s="28">
        <v>0.1232</v>
      </c>
    </row>
    <row r="314" spans="1:9" x14ac:dyDescent="0.25">
      <c r="A314" s="27">
        <v>12279</v>
      </c>
      <c r="B314" s="27" t="s">
        <v>70</v>
      </c>
      <c r="C314" s="27">
        <v>501.81</v>
      </c>
      <c r="D314" s="27">
        <v>158</v>
      </c>
      <c r="E314" s="27">
        <v>19.489999999999998</v>
      </c>
      <c r="F314" s="28">
        <v>0.1234</v>
      </c>
      <c r="G314" s="29">
        <v>41746</v>
      </c>
      <c r="H314" s="27">
        <v>19.489999999999998</v>
      </c>
      <c r="I314" s="28">
        <v>0.1234</v>
      </c>
    </row>
    <row r="315" spans="1:9" x14ac:dyDescent="0.25">
      <c r="A315" s="27">
        <v>12279</v>
      </c>
      <c r="B315" s="27" t="s">
        <v>70</v>
      </c>
      <c r="C315" s="27">
        <v>501.81</v>
      </c>
      <c r="D315" s="27">
        <v>158</v>
      </c>
      <c r="E315" s="27">
        <v>19.489999999999998</v>
      </c>
      <c r="F315" s="28">
        <v>0.1234</v>
      </c>
      <c r="G315" s="29">
        <v>41745</v>
      </c>
      <c r="H315" s="27">
        <v>19.489999999999998</v>
      </c>
      <c r="I315" s="28">
        <v>0.1234</v>
      </c>
    </row>
    <row r="316" spans="1:9" x14ac:dyDescent="0.25">
      <c r="A316" s="27">
        <v>12279</v>
      </c>
      <c r="B316" s="27" t="s">
        <v>70</v>
      </c>
      <c r="C316" s="27">
        <v>501.81</v>
      </c>
      <c r="D316" s="27">
        <v>158</v>
      </c>
      <c r="E316" s="27">
        <v>19.489999999999998</v>
      </c>
      <c r="F316" s="28">
        <v>0.1234</v>
      </c>
      <c r="G316" s="29">
        <v>41744</v>
      </c>
      <c r="H316" s="27">
        <v>19.489999999999998</v>
      </c>
      <c r="I316" s="28">
        <v>0.1234</v>
      </c>
    </row>
    <row r="317" spans="1:9" x14ac:dyDescent="0.25">
      <c r="A317" s="27">
        <v>12279</v>
      </c>
      <c r="B317" s="27" t="s">
        <v>70</v>
      </c>
      <c r="C317" s="27">
        <v>501.81</v>
      </c>
      <c r="D317" s="27">
        <v>158</v>
      </c>
      <c r="E317" s="27">
        <v>19.489999999999998</v>
      </c>
      <c r="F317" s="28">
        <v>0.1234</v>
      </c>
      <c r="G317" s="29">
        <v>41743</v>
      </c>
      <c r="H317" s="27">
        <v>19.489999999999998</v>
      </c>
      <c r="I317" s="28">
        <v>0.1234</v>
      </c>
    </row>
    <row r="318" spans="1:9" x14ac:dyDescent="0.25">
      <c r="A318" s="27">
        <v>12279</v>
      </c>
      <c r="B318" s="27" t="s">
        <v>70</v>
      </c>
      <c r="C318" s="27">
        <v>501.81</v>
      </c>
      <c r="D318" s="27">
        <v>158</v>
      </c>
      <c r="E318" s="27">
        <v>19.489999999999998</v>
      </c>
      <c r="F318" s="28">
        <v>0.1234</v>
      </c>
      <c r="G318" s="29">
        <v>41742</v>
      </c>
      <c r="H318" s="27">
        <v>19.489999999999998</v>
      </c>
      <c r="I318" s="28">
        <v>0.1234</v>
      </c>
    </row>
    <row r="319" spans="1:9" x14ac:dyDescent="0.25">
      <c r="A319" s="27">
        <v>12279</v>
      </c>
      <c r="B319" s="27" t="s">
        <v>70</v>
      </c>
      <c r="C319" s="27">
        <v>501.81</v>
      </c>
      <c r="D319" s="27">
        <v>158</v>
      </c>
      <c r="E319" s="27">
        <v>19.489999999999998</v>
      </c>
      <c r="F319" s="28">
        <v>0.1234</v>
      </c>
      <c r="G319" s="29">
        <v>41741</v>
      </c>
      <c r="H319" s="27">
        <v>19.489999999999998</v>
      </c>
      <c r="I319" s="28">
        <v>0.1234</v>
      </c>
    </row>
    <row r="320" spans="1:9" x14ac:dyDescent="0.25">
      <c r="A320" s="27">
        <v>12279</v>
      </c>
      <c r="B320" s="27" t="s">
        <v>70</v>
      </c>
      <c r="C320" s="27">
        <v>501.8</v>
      </c>
      <c r="D320" s="27">
        <v>158</v>
      </c>
      <c r="E320" s="27">
        <v>19.47</v>
      </c>
      <c r="F320" s="28">
        <v>0.1232</v>
      </c>
      <c r="G320" s="29">
        <v>41740</v>
      </c>
      <c r="H320" s="27">
        <v>19.47</v>
      </c>
      <c r="I320" s="28">
        <v>0.1232</v>
      </c>
    </row>
    <row r="321" spans="1:9" x14ac:dyDescent="0.25">
      <c r="A321" s="27">
        <v>12279</v>
      </c>
      <c r="B321" s="27" t="s">
        <v>70</v>
      </c>
      <c r="C321" s="27">
        <v>501.79</v>
      </c>
      <c r="D321" s="27">
        <v>158</v>
      </c>
      <c r="E321" s="27">
        <v>19.45</v>
      </c>
      <c r="F321" s="28">
        <v>0.1231</v>
      </c>
      <c r="G321" s="29">
        <v>41739</v>
      </c>
      <c r="H321" s="27">
        <v>19.45</v>
      </c>
      <c r="I321" s="28">
        <v>0.1231</v>
      </c>
    </row>
    <row r="322" spans="1:9" x14ac:dyDescent="0.25">
      <c r="A322" s="27">
        <v>12279</v>
      </c>
      <c r="B322" s="27" t="s">
        <v>70</v>
      </c>
      <c r="C322" s="27">
        <v>501.77</v>
      </c>
      <c r="D322" s="27">
        <v>158</v>
      </c>
      <c r="E322" s="27">
        <v>19.399999999999999</v>
      </c>
      <c r="F322" s="28">
        <v>0.12280000000000001</v>
      </c>
      <c r="G322" s="29">
        <v>41738</v>
      </c>
      <c r="H322" s="27">
        <v>19.399999999999999</v>
      </c>
      <c r="I322" s="28">
        <v>0.12280000000000001</v>
      </c>
    </row>
    <row r="323" spans="1:9" x14ac:dyDescent="0.25">
      <c r="A323" s="27">
        <v>12279</v>
      </c>
      <c r="B323" s="27" t="s">
        <v>70</v>
      </c>
      <c r="C323" s="27">
        <v>501.77</v>
      </c>
      <c r="D323" s="27">
        <v>158</v>
      </c>
      <c r="E323" s="27">
        <v>19.399999999999999</v>
      </c>
      <c r="F323" s="28">
        <v>0.12280000000000001</v>
      </c>
      <c r="G323" s="29">
        <v>41737</v>
      </c>
      <c r="H323" s="27">
        <v>19.399999999999999</v>
      </c>
      <c r="I323" s="28">
        <v>0.12280000000000001</v>
      </c>
    </row>
    <row r="324" spans="1:9" x14ac:dyDescent="0.25">
      <c r="A324" s="27">
        <v>12279</v>
      </c>
      <c r="B324" s="27" t="s">
        <v>70</v>
      </c>
      <c r="C324" s="27">
        <v>501.78</v>
      </c>
      <c r="D324" s="27">
        <v>158</v>
      </c>
      <c r="E324" s="27">
        <v>19.48</v>
      </c>
      <c r="F324" s="28">
        <v>0.12330000000000001</v>
      </c>
      <c r="G324" s="29">
        <v>41736</v>
      </c>
      <c r="H324" s="27">
        <v>19.48</v>
      </c>
      <c r="I324" s="28">
        <v>0.12330000000000001</v>
      </c>
    </row>
    <row r="325" spans="1:9" x14ac:dyDescent="0.25">
      <c r="A325" s="27">
        <v>12279</v>
      </c>
      <c r="B325" s="27" t="s">
        <v>70</v>
      </c>
      <c r="C325" s="27">
        <v>501.78</v>
      </c>
      <c r="D325" s="27">
        <v>158</v>
      </c>
      <c r="E325" s="27">
        <v>19.48</v>
      </c>
      <c r="F325" s="28">
        <v>0.12330000000000001</v>
      </c>
      <c r="G325" s="29">
        <v>41735</v>
      </c>
      <c r="H325" s="27">
        <v>19.48</v>
      </c>
      <c r="I325" s="28">
        <v>0.12330000000000001</v>
      </c>
    </row>
    <row r="326" spans="1:9" x14ac:dyDescent="0.25">
      <c r="A326" s="27">
        <v>12279</v>
      </c>
      <c r="B326" s="27" t="s">
        <v>70</v>
      </c>
      <c r="C326" s="27">
        <v>501.79</v>
      </c>
      <c r="D326" s="27">
        <v>158</v>
      </c>
      <c r="E326" s="27">
        <v>19.45</v>
      </c>
      <c r="F326" s="28">
        <v>0.1231</v>
      </c>
      <c r="G326" s="29">
        <v>41734</v>
      </c>
      <c r="H326" s="27">
        <v>19.45</v>
      </c>
      <c r="I326" s="28">
        <v>0.1231</v>
      </c>
    </row>
    <row r="327" spans="1:9" x14ac:dyDescent="0.25">
      <c r="A327" s="27">
        <v>12279</v>
      </c>
      <c r="B327" s="27" t="s">
        <v>70</v>
      </c>
      <c r="C327" s="27">
        <v>501.8</v>
      </c>
      <c r="D327" s="27">
        <v>158</v>
      </c>
      <c r="E327" s="27">
        <v>19.47</v>
      </c>
      <c r="F327" s="28">
        <v>0.1232</v>
      </c>
      <c r="G327" s="29">
        <v>41733</v>
      </c>
      <c r="H327" s="27">
        <v>19.47</v>
      </c>
      <c r="I327" s="28">
        <v>0.1232</v>
      </c>
    </row>
    <row r="328" spans="1:9" x14ac:dyDescent="0.25">
      <c r="A328" s="27">
        <v>12279</v>
      </c>
      <c r="B328" s="27" t="s">
        <v>70</v>
      </c>
      <c r="C328" s="27">
        <v>501.81</v>
      </c>
      <c r="D328" s="27">
        <v>158</v>
      </c>
      <c r="E328" s="27">
        <v>19.489999999999998</v>
      </c>
      <c r="F328" s="28">
        <v>0.1234</v>
      </c>
      <c r="G328" s="29">
        <v>41732</v>
      </c>
      <c r="H328" s="27">
        <v>19.489999999999998</v>
      </c>
      <c r="I328" s="28">
        <v>0.1234</v>
      </c>
    </row>
    <row r="329" spans="1:9" x14ac:dyDescent="0.25">
      <c r="A329" s="27">
        <v>12279</v>
      </c>
      <c r="B329" s="27" t="s">
        <v>70</v>
      </c>
      <c r="C329" s="27">
        <v>501.82</v>
      </c>
      <c r="D329" s="27">
        <v>158</v>
      </c>
      <c r="E329" s="27">
        <v>19.52</v>
      </c>
      <c r="F329" s="28">
        <v>0.1235</v>
      </c>
      <c r="G329" s="29">
        <v>41731</v>
      </c>
      <c r="H329" s="27">
        <v>19.52</v>
      </c>
      <c r="I329" s="28">
        <v>0.1235</v>
      </c>
    </row>
    <row r="330" spans="1:9" x14ac:dyDescent="0.25">
      <c r="A330" s="27">
        <v>12279</v>
      </c>
      <c r="B330" s="27" t="s">
        <v>70</v>
      </c>
      <c r="C330" s="27">
        <v>501.83</v>
      </c>
      <c r="D330" s="27">
        <v>158</v>
      </c>
      <c r="E330" s="27">
        <v>19.54</v>
      </c>
      <c r="F330" s="28">
        <v>0.1237</v>
      </c>
      <c r="G330" s="29">
        <v>41730</v>
      </c>
      <c r="H330" s="27">
        <v>19.54</v>
      </c>
      <c r="I330" s="28">
        <v>0.1237</v>
      </c>
    </row>
    <row r="331" spans="1:9" x14ac:dyDescent="0.25">
      <c r="A331" s="27">
        <v>12279</v>
      </c>
      <c r="B331" s="27" t="s">
        <v>70</v>
      </c>
      <c r="C331" s="27">
        <v>501.84</v>
      </c>
      <c r="D331" s="27">
        <v>158</v>
      </c>
      <c r="E331" s="27">
        <v>19.559999999999999</v>
      </c>
      <c r="F331" s="28">
        <v>0.12379999999999999</v>
      </c>
      <c r="G331" s="29">
        <v>41729</v>
      </c>
      <c r="H331" s="27">
        <v>19.559999999999999</v>
      </c>
      <c r="I331" s="28">
        <v>0.12379999999999999</v>
      </c>
    </row>
    <row r="332" spans="1:9" x14ac:dyDescent="0.25">
      <c r="A332" s="27">
        <v>12279</v>
      </c>
      <c r="B332" s="27" t="s">
        <v>70</v>
      </c>
      <c r="C332" s="27">
        <v>501.85</v>
      </c>
      <c r="D332" s="27">
        <v>158</v>
      </c>
      <c r="E332" s="27">
        <v>19.59</v>
      </c>
      <c r="F332" s="28">
        <v>0.124</v>
      </c>
      <c r="G332" s="29">
        <v>41728</v>
      </c>
      <c r="H332" s="27">
        <v>19.59</v>
      </c>
      <c r="I332" s="28">
        <v>0.124</v>
      </c>
    </row>
    <row r="333" spans="1:9" x14ac:dyDescent="0.25">
      <c r="A333" s="27">
        <v>12279</v>
      </c>
      <c r="B333" s="27" t="s">
        <v>70</v>
      </c>
      <c r="C333" s="27">
        <v>501.86</v>
      </c>
      <c r="D333" s="27">
        <v>158</v>
      </c>
      <c r="E333" s="27">
        <v>19.61</v>
      </c>
      <c r="F333" s="28">
        <v>0.1241</v>
      </c>
      <c r="G333" s="29">
        <v>41727</v>
      </c>
      <c r="H333" s="27">
        <v>19.61</v>
      </c>
      <c r="I333" s="28">
        <v>0.1241</v>
      </c>
    </row>
    <row r="334" spans="1:9" x14ac:dyDescent="0.25">
      <c r="A334" s="27">
        <v>12279</v>
      </c>
      <c r="B334" s="27" t="s">
        <v>70</v>
      </c>
      <c r="C334" s="27">
        <v>501.87</v>
      </c>
      <c r="D334" s="27">
        <v>158</v>
      </c>
      <c r="E334" s="27">
        <v>19.64</v>
      </c>
      <c r="F334" s="28">
        <v>0.12429999999999999</v>
      </c>
      <c r="G334" s="29">
        <v>41726</v>
      </c>
      <c r="H334" s="27">
        <v>19.64</v>
      </c>
      <c r="I334" s="28">
        <v>0.12429999999999999</v>
      </c>
    </row>
    <row r="335" spans="1:9" x14ac:dyDescent="0.25">
      <c r="A335" s="27">
        <v>12279</v>
      </c>
      <c r="B335" s="27" t="s">
        <v>70</v>
      </c>
      <c r="C335" s="27">
        <v>501.88</v>
      </c>
      <c r="D335" s="27">
        <v>158</v>
      </c>
      <c r="E335" s="27">
        <v>19.66</v>
      </c>
      <c r="F335" s="28">
        <v>0.1244</v>
      </c>
      <c r="G335" s="29">
        <v>41725</v>
      </c>
      <c r="H335" s="27">
        <v>19.66</v>
      </c>
      <c r="I335" s="28">
        <v>0.1244</v>
      </c>
    </row>
    <row r="336" spans="1:9" x14ac:dyDescent="0.25">
      <c r="A336" s="27">
        <v>12279</v>
      </c>
      <c r="B336" s="27" t="s">
        <v>70</v>
      </c>
      <c r="C336" s="27">
        <v>501.9</v>
      </c>
      <c r="D336" s="27">
        <v>158</v>
      </c>
      <c r="E336" s="27">
        <v>19.71</v>
      </c>
      <c r="F336" s="28">
        <v>0.12470000000000001</v>
      </c>
      <c r="G336" s="29">
        <v>41724</v>
      </c>
      <c r="H336" s="27">
        <v>19.71</v>
      </c>
      <c r="I336" s="28">
        <v>0.12470000000000001</v>
      </c>
    </row>
    <row r="337" spans="1:9" x14ac:dyDescent="0.25">
      <c r="A337" s="27">
        <v>12279</v>
      </c>
      <c r="B337" s="27" t="s">
        <v>70</v>
      </c>
      <c r="C337" s="27">
        <v>501.91</v>
      </c>
      <c r="D337" s="27">
        <v>158</v>
      </c>
      <c r="E337" s="27">
        <v>19.73</v>
      </c>
      <c r="F337" s="28">
        <v>0.1249</v>
      </c>
      <c r="G337" s="29">
        <v>41723</v>
      </c>
      <c r="H337" s="27">
        <v>19.73</v>
      </c>
      <c r="I337" s="28">
        <v>0.1249</v>
      </c>
    </row>
    <row r="338" spans="1:9" x14ac:dyDescent="0.25">
      <c r="A338" s="27">
        <v>12279</v>
      </c>
      <c r="B338" s="27" t="s">
        <v>70</v>
      </c>
      <c r="C338" s="27">
        <v>501.92</v>
      </c>
      <c r="D338" s="27">
        <v>158</v>
      </c>
      <c r="E338" s="27">
        <v>19.75</v>
      </c>
      <c r="F338" s="28">
        <v>0.125</v>
      </c>
      <c r="G338" s="29">
        <v>41722</v>
      </c>
      <c r="H338" s="27">
        <v>19.75</v>
      </c>
      <c r="I338" s="28">
        <v>0.125</v>
      </c>
    </row>
    <row r="339" spans="1:9" x14ac:dyDescent="0.25">
      <c r="A339" s="27">
        <v>12279</v>
      </c>
      <c r="B339" s="27" t="s">
        <v>70</v>
      </c>
      <c r="C339" s="27">
        <v>501.93</v>
      </c>
      <c r="D339" s="27">
        <v>158</v>
      </c>
      <c r="E339" s="27">
        <v>19.78</v>
      </c>
      <c r="F339" s="28">
        <v>0.12520000000000001</v>
      </c>
      <c r="G339" s="29">
        <v>41721</v>
      </c>
      <c r="H339" s="27">
        <v>19.78</v>
      </c>
      <c r="I339" s="28">
        <v>0.12520000000000001</v>
      </c>
    </row>
    <row r="340" spans="1:9" x14ac:dyDescent="0.25">
      <c r="A340" s="27">
        <v>12279</v>
      </c>
      <c r="B340" s="27" t="s">
        <v>70</v>
      </c>
      <c r="C340" s="27">
        <v>501.94</v>
      </c>
      <c r="D340" s="27">
        <v>158</v>
      </c>
      <c r="E340" s="27">
        <v>19.8</v>
      </c>
      <c r="F340" s="28">
        <v>0.12529999999999999</v>
      </c>
      <c r="G340" s="29">
        <v>41720</v>
      </c>
      <c r="H340" s="27">
        <v>19.8</v>
      </c>
      <c r="I340" s="28">
        <v>0.12529999999999999</v>
      </c>
    </row>
    <row r="341" spans="1:9" x14ac:dyDescent="0.25">
      <c r="A341" s="27">
        <v>12279</v>
      </c>
      <c r="B341" s="27" t="s">
        <v>70</v>
      </c>
      <c r="C341" s="27">
        <v>501.95</v>
      </c>
      <c r="D341" s="27">
        <v>158</v>
      </c>
      <c r="E341" s="27">
        <v>19.829999999999998</v>
      </c>
      <c r="F341" s="28">
        <v>0.1255</v>
      </c>
      <c r="G341" s="29">
        <v>41719</v>
      </c>
      <c r="H341" s="27">
        <v>19.829999999999998</v>
      </c>
      <c r="I341" s="28">
        <v>0.1255</v>
      </c>
    </row>
    <row r="342" spans="1:9" x14ac:dyDescent="0.25">
      <c r="A342" s="27">
        <v>12279</v>
      </c>
      <c r="B342" s="27" t="s">
        <v>70</v>
      </c>
      <c r="C342" s="27">
        <v>501.96</v>
      </c>
      <c r="D342" s="27">
        <v>158</v>
      </c>
      <c r="E342" s="27">
        <v>19.850000000000001</v>
      </c>
      <c r="F342" s="28">
        <v>0.12559999999999999</v>
      </c>
      <c r="G342" s="29">
        <v>41718</v>
      </c>
      <c r="H342" s="27">
        <v>19.850000000000001</v>
      </c>
      <c r="I342" s="28">
        <v>0.12559999999999999</v>
      </c>
    </row>
    <row r="343" spans="1:9" x14ac:dyDescent="0.25">
      <c r="A343" s="27">
        <v>12279</v>
      </c>
      <c r="B343" s="27" t="s">
        <v>70</v>
      </c>
      <c r="C343" s="27">
        <v>501.97</v>
      </c>
      <c r="D343" s="27">
        <v>158</v>
      </c>
      <c r="E343" s="27">
        <v>19.87</v>
      </c>
      <c r="F343" s="28">
        <v>0.1258</v>
      </c>
      <c r="G343" s="29">
        <v>41717</v>
      </c>
      <c r="H343" s="27">
        <v>19.87</v>
      </c>
      <c r="I343" s="28">
        <v>0.1258</v>
      </c>
    </row>
    <row r="344" spans="1:9" x14ac:dyDescent="0.25">
      <c r="A344" s="27">
        <v>12279</v>
      </c>
      <c r="B344" s="27" t="s">
        <v>70</v>
      </c>
      <c r="C344" s="27">
        <v>501.98</v>
      </c>
      <c r="D344" s="27">
        <v>158</v>
      </c>
      <c r="E344" s="27">
        <v>19.899999999999999</v>
      </c>
      <c r="F344" s="28">
        <v>0.12590000000000001</v>
      </c>
      <c r="G344" s="29">
        <v>41716</v>
      </c>
      <c r="H344" s="27">
        <v>19.899999999999999</v>
      </c>
      <c r="I344" s="28">
        <v>0.12590000000000001</v>
      </c>
    </row>
    <row r="345" spans="1:9" x14ac:dyDescent="0.25">
      <c r="A345" s="27">
        <v>12279</v>
      </c>
      <c r="B345" s="27" t="s">
        <v>70</v>
      </c>
      <c r="C345" s="27">
        <v>501.99</v>
      </c>
      <c r="D345" s="27">
        <v>158</v>
      </c>
      <c r="E345" s="27">
        <v>19.920000000000002</v>
      </c>
      <c r="F345" s="28">
        <v>0.12609999999999999</v>
      </c>
      <c r="G345" s="29">
        <v>41715</v>
      </c>
      <c r="H345" s="27">
        <v>19.920000000000002</v>
      </c>
      <c r="I345" s="28">
        <v>0.12609999999999999</v>
      </c>
    </row>
    <row r="346" spans="1:9" x14ac:dyDescent="0.25">
      <c r="A346" s="27">
        <v>12279</v>
      </c>
      <c r="B346" s="27" t="s">
        <v>70</v>
      </c>
      <c r="C346" s="27">
        <v>502</v>
      </c>
      <c r="D346" s="27">
        <v>158</v>
      </c>
      <c r="E346" s="27">
        <v>19.95</v>
      </c>
      <c r="F346" s="28">
        <v>0.1263</v>
      </c>
      <c r="G346" s="29">
        <v>41714</v>
      </c>
      <c r="H346" s="27">
        <v>19.95</v>
      </c>
      <c r="I346" s="28">
        <v>0.1263</v>
      </c>
    </row>
    <row r="347" spans="1:9" x14ac:dyDescent="0.25">
      <c r="A347" s="27">
        <v>12279</v>
      </c>
      <c r="B347" s="27" t="s">
        <v>70</v>
      </c>
      <c r="C347" s="27">
        <v>502.01</v>
      </c>
      <c r="D347" s="27">
        <v>158</v>
      </c>
      <c r="E347" s="27">
        <v>19.97</v>
      </c>
      <c r="F347" s="28">
        <v>0.12640000000000001</v>
      </c>
      <c r="G347" s="29">
        <v>41713</v>
      </c>
      <c r="H347" s="27">
        <v>19.97</v>
      </c>
      <c r="I347" s="28">
        <v>0.12640000000000001</v>
      </c>
    </row>
    <row r="348" spans="1:9" x14ac:dyDescent="0.25">
      <c r="A348" s="27">
        <v>12279</v>
      </c>
      <c r="B348" s="27" t="s">
        <v>70</v>
      </c>
      <c r="C348" s="27">
        <v>502.02</v>
      </c>
      <c r="D348" s="27">
        <v>158</v>
      </c>
      <c r="E348" s="27">
        <v>19.989999999999998</v>
      </c>
      <c r="F348" s="28">
        <v>0.1265</v>
      </c>
      <c r="G348" s="29">
        <v>41712</v>
      </c>
      <c r="H348" s="27">
        <v>19.989999999999998</v>
      </c>
      <c r="I348" s="28">
        <v>0.1265</v>
      </c>
    </row>
    <row r="349" spans="1:9" x14ac:dyDescent="0.25">
      <c r="A349" s="27">
        <v>12279</v>
      </c>
      <c r="B349" s="27" t="s">
        <v>70</v>
      </c>
      <c r="C349" s="27">
        <v>502.04</v>
      </c>
      <c r="D349" s="27">
        <v>158</v>
      </c>
      <c r="E349" s="27">
        <v>20.04</v>
      </c>
      <c r="F349" s="28">
        <v>0.1268</v>
      </c>
      <c r="G349" s="29">
        <v>41711</v>
      </c>
      <c r="H349" s="27">
        <v>20.04</v>
      </c>
      <c r="I349" s="28">
        <v>0.1268</v>
      </c>
    </row>
    <row r="350" spans="1:9" x14ac:dyDescent="0.25">
      <c r="A350" s="27">
        <v>12279</v>
      </c>
      <c r="B350" s="27" t="s">
        <v>70</v>
      </c>
      <c r="C350" s="27">
        <v>502.06</v>
      </c>
      <c r="D350" s="27">
        <v>158</v>
      </c>
      <c r="E350" s="27">
        <v>20.09</v>
      </c>
      <c r="F350" s="28">
        <v>0.12720000000000001</v>
      </c>
      <c r="G350" s="29">
        <v>41710</v>
      </c>
      <c r="H350" s="27">
        <v>20.09</v>
      </c>
      <c r="I350" s="28">
        <v>0.12720000000000001</v>
      </c>
    </row>
    <row r="351" spans="1:9" x14ac:dyDescent="0.25">
      <c r="A351" s="27">
        <v>12279</v>
      </c>
      <c r="B351" s="27" t="s">
        <v>70</v>
      </c>
      <c r="C351" s="27">
        <v>502.07</v>
      </c>
      <c r="D351" s="27">
        <v>158</v>
      </c>
      <c r="E351" s="27">
        <v>20.11</v>
      </c>
      <c r="F351" s="28">
        <v>0.1273</v>
      </c>
      <c r="G351" s="29">
        <v>41709</v>
      </c>
      <c r="H351" s="27">
        <v>20.11</v>
      </c>
      <c r="I351" s="28">
        <v>0.1273</v>
      </c>
    </row>
    <row r="352" spans="1:9" x14ac:dyDescent="0.25">
      <c r="A352" s="27">
        <v>12279</v>
      </c>
      <c r="B352" s="27" t="s">
        <v>70</v>
      </c>
      <c r="C352" s="27">
        <v>502.08</v>
      </c>
      <c r="D352" s="27">
        <v>158</v>
      </c>
      <c r="E352" s="27">
        <v>20.14</v>
      </c>
      <c r="F352" s="28">
        <v>0.1275</v>
      </c>
      <c r="G352" s="29">
        <v>41708</v>
      </c>
      <c r="H352" s="27">
        <v>20.14</v>
      </c>
      <c r="I352" s="28">
        <v>0.1275</v>
      </c>
    </row>
    <row r="353" spans="1:9" x14ac:dyDescent="0.25">
      <c r="A353" s="27">
        <v>12279</v>
      </c>
      <c r="B353" s="27" t="s">
        <v>70</v>
      </c>
      <c r="C353" s="27">
        <v>502.1</v>
      </c>
      <c r="D353" s="27">
        <v>158</v>
      </c>
      <c r="E353" s="27">
        <v>20.190000000000001</v>
      </c>
      <c r="F353" s="28">
        <v>0.1278</v>
      </c>
      <c r="G353" s="29">
        <v>41707</v>
      </c>
      <c r="H353" s="27">
        <v>20.190000000000001</v>
      </c>
      <c r="I353" s="28">
        <v>0.1278</v>
      </c>
    </row>
    <row r="354" spans="1:9" x14ac:dyDescent="0.25">
      <c r="A354" s="27">
        <v>12279</v>
      </c>
      <c r="B354" s="27" t="s">
        <v>70</v>
      </c>
      <c r="C354" s="27">
        <v>502.1</v>
      </c>
      <c r="D354" s="27">
        <v>158</v>
      </c>
      <c r="E354" s="27">
        <v>20.190000000000001</v>
      </c>
      <c r="F354" s="28">
        <v>0.1278</v>
      </c>
      <c r="G354" s="29">
        <v>41706</v>
      </c>
      <c r="H354" s="27">
        <v>20.190000000000001</v>
      </c>
      <c r="I354" s="28">
        <v>0.1278</v>
      </c>
    </row>
    <row r="355" spans="1:9" x14ac:dyDescent="0.25">
      <c r="A355" s="27">
        <v>12279</v>
      </c>
      <c r="B355" s="27" t="s">
        <v>70</v>
      </c>
      <c r="C355" s="27">
        <v>502.19</v>
      </c>
      <c r="D355" s="27">
        <v>158</v>
      </c>
      <c r="E355" s="27">
        <v>20.190000000000001</v>
      </c>
      <c r="F355" s="28">
        <v>0.1278</v>
      </c>
      <c r="G355" s="29">
        <v>41705</v>
      </c>
      <c r="H355" s="27">
        <v>20.190000000000001</v>
      </c>
      <c r="I355" s="28">
        <v>0.1278</v>
      </c>
    </row>
    <row r="356" spans="1:9" x14ac:dyDescent="0.25">
      <c r="A356" s="27">
        <v>12279</v>
      </c>
      <c r="B356" s="27" t="s">
        <v>70</v>
      </c>
      <c r="C356" s="27">
        <v>502.1</v>
      </c>
      <c r="D356" s="27">
        <v>158</v>
      </c>
      <c r="E356" s="27">
        <v>20.190000000000001</v>
      </c>
      <c r="F356" s="28">
        <v>0.1278</v>
      </c>
      <c r="G356" s="29">
        <v>41704</v>
      </c>
      <c r="H356" s="27">
        <v>20.190000000000001</v>
      </c>
      <c r="I356" s="28">
        <v>0.1278</v>
      </c>
    </row>
    <row r="357" spans="1:9" x14ac:dyDescent="0.25">
      <c r="A357" s="27">
        <v>12279</v>
      </c>
      <c r="B357" s="27" t="s">
        <v>70</v>
      </c>
      <c r="C357" s="27">
        <v>502.1</v>
      </c>
      <c r="D357" s="27">
        <v>158</v>
      </c>
      <c r="E357" s="27">
        <v>20.190000000000001</v>
      </c>
      <c r="F357" s="28">
        <v>0.1278</v>
      </c>
      <c r="G357" s="29">
        <v>41703</v>
      </c>
      <c r="H357" s="27">
        <v>20.190000000000001</v>
      </c>
      <c r="I357" s="28">
        <v>0.1278</v>
      </c>
    </row>
    <row r="358" spans="1:9" x14ac:dyDescent="0.25">
      <c r="A358" s="27">
        <v>12279</v>
      </c>
      <c r="B358" s="27" t="s">
        <v>70</v>
      </c>
      <c r="C358" s="27">
        <v>502.1</v>
      </c>
      <c r="D358" s="27">
        <v>158</v>
      </c>
      <c r="E358" s="27">
        <v>20.190000000000001</v>
      </c>
      <c r="F358" s="28">
        <v>0.1278</v>
      </c>
      <c r="G358" s="29">
        <v>41702</v>
      </c>
      <c r="H358" s="27">
        <v>20.190000000000001</v>
      </c>
      <c r="I358" s="28">
        <v>0.1278</v>
      </c>
    </row>
    <row r="359" spans="1:9" x14ac:dyDescent="0.25">
      <c r="A359" s="27">
        <v>12279</v>
      </c>
      <c r="B359" s="27" t="s">
        <v>70</v>
      </c>
      <c r="C359" s="27">
        <v>502.09</v>
      </c>
      <c r="D359" s="27">
        <v>158</v>
      </c>
      <c r="E359" s="27">
        <v>20.16</v>
      </c>
      <c r="F359" s="28">
        <v>0.12759999999999999</v>
      </c>
      <c r="G359" s="29">
        <v>41701</v>
      </c>
      <c r="H359" s="27">
        <v>20.16</v>
      </c>
      <c r="I359" s="28">
        <v>0.12759999999999999</v>
      </c>
    </row>
    <row r="360" spans="1:9" x14ac:dyDescent="0.25">
      <c r="A360" s="27">
        <v>12279</v>
      </c>
      <c r="B360" s="27" t="s">
        <v>70</v>
      </c>
      <c r="C360" s="27">
        <v>502.08</v>
      </c>
      <c r="D360" s="27">
        <v>158</v>
      </c>
      <c r="E360" s="27">
        <v>20.14</v>
      </c>
      <c r="F360" s="28">
        <v>0.1275</v>
      </c>
      <c r="G360" s="29">
        <v>41700</v>
      </c>
      <c r="H360" s="27">
        <v>20.14</v>
      </c>
      <c r="I360" s="28">
        <v>0.1275</v>
      </c>
    </row>
    <row r="361" spans="1:9" x14ac:dyDescent="0.25">
      <c r="A361" s="27">
        <v>12279</v>
      </c>
      <c r="B361" s="27" t="s">
        <v>70</v>
      </c>
      <c r="C361" s="27">
        <v>501.98</v>
      </c>
      <c r="D361" s="27">
        <v>158</v>
      </c>
      <c r="E361" s="27">
        <v>19.899999999999999</v>
      </c>
      <c r="F361" s="28">
        <v>0.12590000000000001</v>
      </c>
      <c r="G361" s="29">
        <v>41699</v>
      </c>
      <c r="H361" s="27">
        <v>19.899999999999999</v>
      </c>
      <c r="I361" s="28">
        <v>0.12590000000000001</v>
      </c>
    </row>
    <row r="362" spans="1:9" x14ac:dyDescent="0.25">
      <c r="A362" s="27">
        <v>12279</v>
      </c>
      <c r="B362" s="27" t="s">
        <v>70</v>
      </c>
      <c r="C362" s="27">
        <v>502.02</v>
      </c>
      <c r="D362" s="27">
        <v>158</v>
      </c>
      <c r="E362" s="27">
        <v>19.989999999999998</v>
      </c>
      <c r="F362" s="28">
        <v>0.1265</v>
      </c>
      <c r="G362" s="29">
        <v>41698</v>
      </c>
      <c r="H362" s="27">
        <v>19.989999999999998</v>
      </c>
      <c r="I362" s="28">
        <v>0.1265</v>
      </c>
    </row>
    <row r="363" spans="1:9" x14ac:dyDescent="0.25">
      <c r="A363" s="27">
        <v>12279</v>
      </c>
      <c r="B363" s="27" t="s">
        <v>70</v>
      </c>
      <c r="C363" s="27">
        <v>502.03</v>
      </c>
      <c r="D363" s="27">
        <v>158</v>
      </c>
      <c r="E363" s="27">
        <v>20.02</v>
      </c>
      <c r="F363" s="28">
        <v>0.12670000000000001</v>
      </c>
      <c r="G363" s="29">
        <v>41697</v>
      </c>
      <c r="H363" s="27">
        <v>20.02</v>
      </c>
      <c r="I363" s="28">
        <v>0.12670000000000001</v>
      </c>
    </row>
    <row r="364" spans="1:9" x14ac:dyDescent="0.25">
      <c r="A364" s="27">
        <v>12279</v>
      </c>
      <c r="B364" s="27" t="s">
        <v>70</v>
      </c>
      <c r="C364" s="27">
        <v>502.04</v>
      </c>
      <c r="D364" s="27">
        <v>158</v>
      </c>
      <c r="E364" s="27">
        <v>20.04</v>
      </c>
      <c r="F364" s="28">
        <v>0.1268</v>
      </c>
      <c r="G364" s="29">
        <v>41696</v>
      </c>
      <c r="H364" s="27">
        <v>20.04</v>
      </c>
      <c r="I364" s="28">
        <v>0.1268</v>
      </c>
    </row>
    <row r="365" spans="1:9" x14ac:dyDescent="0.25">
      <c r="A365" s="27">
        <v>12279</v>
      </c>
      <c r="B365" s="27" t="s">
        <v>70</v>
      </c>
      <c r="C365" s="27">
        <v>502.06</v>
      </c>
      <c r="D365" s="27">
        <v>158</v>
      </c>
      <c r="E365" s="27">
        <v>20.09</v>
      </c>
      <c r="F365" s="28">
        <v>0.12720000000000001</v>
      </c>
      <c r="G365" s="29">
        <v>41695</v>
      </c>
      <c r="H365" s="27">
        <v>20.09</v>
      </c>
      <c r="I365" s="28">
        <v>0.12720000000000001</v>
      </c>
    </row>
    <row r="366" spans="1:9" x14ac:dyDescent="0.25">
      <c r="A366" s="27">
        <v>12279</v>
      </c>
      <c r="B366" s="27" t="s">
        <v>70</v>
      </c>
      <c r="C366" s="27">
        <v>502.07</v>
      </c>
      <c r="D366" s="27">
        <v>158</v>
      </c>
      <c r="E366" s="27">
        <v>20.11</v>
      </c>
      <c r="F366" s="28">
        <v>0.1273</v>
      </c>
      <c r="G366" s="29">
        <v>41694</v>
      </c>
      <c r="H366" s="27">
        <v>20.11</v>
      </c>
      <c r="I366" s="28">
        <v>0.1273</v>
      </c>
    </row>
    <row r="367" spans="1:9" x14ac:dyDescent="0.25">
      <c r="A367" s="27">
        <v>12279</v>
      </c>
      <c r="B367" s="27" t="s">
        <v>70</v>
      </c>
      <c r="C367" s="27">
        <v>502.08</v>
      </c>
      <c r="D367" s="27">
        <v>158</v>
      </c>
      <c r="E367" s="27">
        <v>20.14</v>
      </c>
      <c r="F367" s="28">
        <v>0.1275</v>
      </c>
      <c r="G367" s="29">
        <v>41693</v>
      </c>
      <c r="H367" s="27">
        <v>20.14</v>
      </c>
      <c r="I367" s="28">
        <v>0.1275</v>
      </c>
    </row>
    <row r="368" spans="1:9" x14ac:dyDescent="0.25">
      <c r="A368" s="27">
        <v>12279</v>
      </c>
      <c r="B368" s="27" t="s">
        <v>70</v>
      </c>
      <c r="C368" s="27">
        <v>502.08</v>
      </c>
      <c r="D368" s="27">
        <v>158</v>
      </c>
      <c r="E368" s="27">
        <v>20.14</v>
      </c>
      <c r="F368" s="28">
        <v>0.1275</v>
      </c>
      <c r="G368" s="29">
        <v>41692</v>
      </c>
      <c r="H368" s="27">
        <v>20.14</v>
      </c>
      <c r="I368" s="28">
        <v>0.1275</v>
      </c>
    </row>
    <row r="369" spans="1:9" x14ac:dyDescent="0.25">
      <c r="A369" s="27">
        <v>12279</v>
      </c>
      <c r="B369" s="27" t="s">
        <v>70</v>
      </c>
      <c r="C369" s="27">
        <v>502.09</v>
      </c>
      <c r="D369" s="27">
        <v>158</v>
      </c>
      <c r="E369" s="27">
        <v>20.16</v>
      </c>
      <c r="F369" s="28">
        <v>0.12759999999999999</v>
      </c>
      <c r="G369" s="29">
        <v>41691</v>
      </c>
      <c r="H369" s="27">
        <v>20.16</v>
      </c>
      <c r="I369" s="28">
        <v>0.12759999999999999</v>
      </c>
    </row>
    <row r="370" spans="1:9" x14ac:dyDescent="0.25">
      <c r="A370" s="27">
        <v>12279</v>
      </c>
      <c r="B370" s="27" t="s">
        <v>70</v>
      </c>
      <c r="C370" s="27">
        <v>502.09</v>
      </c>
      <c r="D370" s="27">
        <v>158</v>
      </c>
      <c r="E370" s="27">
        <v>20.16</v>
      </c>
      <c r="F370" s="28">
        <v>0.12759999999999999</v>
      </c>
      <c r="G370" s="29">
        <v>41690</v>
      </c>
      <c r="H370" s="27">
        <v>20.16</v>
      </c>
      <c r="I370" s="28">
        <v>0.12759999999999999</v>
      </c>
    </row>
    <row r="371" spans="1:9" x14ac:dyDescent="0.25">
      <c r="A371" s="27">
        <v>12279</v>
      </c>
      <c r="B371" s="27" t="s">
        <v>70</v>
      </c>
      <c r="C371" s="27">
        <v>502.09</v>
      </c>
      <c r="D371" s="27">
        <v>158</v>
      </c>
      <c r="E371" s="27">
        <v>20.16</v>
      </c>
      <c r="F371" s="28">
        <v>0.12759999999999999</v>
      </c>
      <c r="G371" s="29">
        <v>41689</v>
      </c>
      <c r="H371" s="27">
        <v>20.16</v>
      </c>
      <c r="I371" s="28">
        <v>0.12759999999999999</v>
      </c>
    </row>
    <row r="372" spans="1:9" x14ac:dyDescent="0.25">
      <c r="A372" s="27">
        <v>12279</v>
      </c>
      <c r="B372" s="27" t="s">
        <v>70</v>
      </c>
      <c r="C372" s="27">
        <v>502.09</v>
      </c>
      <c r="D372" s="27">
        <v>158</v>
      </c>
      <c r="E372" s="27">
        <v>20.16</v>
      </c>
      <c r="F372" s="28">
        <v>0.12759999999999999</v>
      </c>
      <c r="G372" s="29">
        <v>41688</v>
      </c>
      <c r="H372" s="27">
        <v>20.16</v>
      </c>
      <c r="I372" s="28">
        <v>0.12759999999999999</v>
      </c>
    </row>
    <row r="373" spans="1:9" x14ac:dyDescent="0.25">
      <c r="A373" s="27">
        <v>12279</v>
      </c>
      <c r="B373" s="27" t="s">
        <v>70</v>
      </c>
      <c r="C373" s="27">
        <v>502.09</v>
      </c>
      <c r="D373" s="27">
        <v>158</v>
      </c>
      <c r="E373" s="27">
        <v>20.16</v>
      </c>
      <c r="F373" s="28">
        <v>0.12759999999999999</v>
      </c>
      <c r="G373" s="29">
        <v>41687</v>
      </c>
      <c r="H373" s="27">
        <v>20.16</v>
      </c>
      <c r="I373" s="28">
        <v>0.12759999999999999</v>
      </c>
    </row>
    <row r="374" spans="1:9" x14ac:dyDescent="0.25">
      <c r="A374" s="27">
        <v>12279</v>
      </c>
      <c r="B374" s="27" t="s">
        <v>70</v>
      </c>
      <c r="C374" s="27">
        <v>502.09</v>
      </c>
      <c r="D374" s="27">
        <v>158</v>
      </c>
      <c r="E374" s="27">
        <v>20.16</v>
      </c>
      <c r="F374" s="28">
        <v>0.12759999999999999</v>
      </c>
      <c r="G374" s="29">
        <v>41686</v>
      </c>
      <c r="H374" s="27">
        <v>20.16</v>
      </c>
      <c r="I374" s="28">
        <v>0.12759999999999999</v>
      </c>
    </row>
    <row r="375" spans="1:9" x14ac:dyDescent="0.25">
      <c r="A375" s="27">
        <v>12279</v>
      </c>
      <c r="B375" s="27" t="s">
        <v>70</v>
      </c>
      <c r="C375" s="27">
        <v>502.1</v>
      </c>
      <c r="D375" s="27">
        <v>158</v>
      </c>
      <c r="E375" s="27">
        <v>20.190000000000001</v>
      </c>
      <c r="F375" s="28">
        <v>0.1278</v>
      </c>
      <c r="G375" s="29">
        <v>41685</v>
      </c>
      <c r="H375" s="27">
        <v>20.190000000000001</v>
      </c>
      <c r="I375" s="28">
        <v>0.1278</v>
      </c>
    </row>
    <row r="376" spans="1:9" x14ac:dyDescent="0.25">
      <c r="A376" s="27">
        <v>12279</v>
      </c>
      <c r="B376" s="27" t="s">
        <v>70</v>
      </c>
      <c r="C376" s="27">
        <v>502.12</v>
      </c>
      <c r="D376" s="27">
        <v>158</v>
      </c>
      <c r="E376" s="27">
        <v>20.23</v>
      </c>
      <c r="F376" s="28">
        <v>0.128</v>
      </c>
      <c r="G376" s="29">
        <v>41684</v>
      </c>
      <c r="H376" s="27">
        <v>20.23</v>
      </c>
      <c r="I376" s="28">
        <v>0.128</v>
      </c>
    </row>
    <row r="377" spans="1:9" x14ac:dyDescent="0.25">
      <c r="A377" s="27">
        <v>12279</v>
      </c>
      <c r="B377" s="27" t="s">
        <v>70</v>
      </c>
      <c r="C377" s="27">
        <v>502.14</v>
      </c>
      <c r="D377" s="27">
        <v>158</v>
      </c>
      <c r="E377" s="27">
        <v>20.28</v>
      </c>
      <c r="F377" s="28">
        <v>0.12839999999999999</v>
      </c>
      <c r="G377" s="29">
        <v>41683</v>
      </c>
      <c r="H377" s="27">
        <v>20.28</v>
      </c>
      <c r="I377" s="28">
        <v>0.12839999999999999</v>
      </c>
    </row>
    <row r="378" spans="1:9" x14ac:dyDescent="0.25">
      <c r="A378" s="27">
        <v>12279</v>
      </c>
      <c r="B378" s="27" t="s">
        <v>70</v>
      </c>
      <c r="C378" s="27">
        <v>502.14</v>
      </c>
      <c r="D378" s="27">
        <v>158</v>
      </c>
      <c r="E378" s="27">
        <v>20.28</v>
      </c>
      <c r="F378" s="28">
        <v>0.12839999999999999</v>
      </c>
      <c r="G378" s="29">
        <v>41682</v>
      </c>
      <c r="H378" s="27">
        <v>20.28</v>
      </c>
      <c r="I378" s="28">
        <v>0.12839999999999999</v>
      </c>
    </row>
    <row r="379" spans="1:9" x14ac:dyDescent="0.25">
      <c r="A379" s="27">
        <v>12279</v>
      </c>
      <c r="B379" s="27" t="s">
        <v>70</v>
      </c>
      <c r="C379" s="27">
        <v>502.16</v>
      </c>
      <c r="D379" s="27">
        <v>158</v>
      </c>
      <c r="E379" s="27">
        <v>20.329999999999998</v>
      </c>
      <c r="F379" s="28">
        <v>0.12870000000000001</v>
      </c>
      <c r="G379" s="29">
        <v>41681</v>
      </c>
      <c r="H379" s="27">
        <v>20.329999999999998</v>
      </c>
      <c r="I379" s="28">
        <v>0.12870000000000001</v>
      </c>
    </row>
    <row r="380" spans="1:9" x14ac:dyDescent="0.25">
      <c r="A380" s="27">
        <v>12279</v>
      </c>
      <c r="B380" s="27" t="s">
        <v>70</v>
      </c>
      <c r="C380" s="27">
        <v>502.16</v>
      </c>
      <c r="D380" s="27">
        <v>158</v>
      </c>
      <c r="E380" s="27">
        <v>20.329999999999998</v>
      </c>
      <c r="F380" s="28">
        <v>0.12870000000000001</v>
      </c>
      <c r="G380" s="29">
        <v>41680</v>
      </c>
      <c r="H380" s="27">
        <v>20.329999999999998</v>
      </c>
      <c r="I380" s="28">
        <v>0.12870000000000001</v>
      </c>
    </row>
    <row r="381" spans="1:9" x14ac:dyDescent="0.25">
      <c r="A381" s="27">
        <v>12279</v>
      </c>
      <c r="B381" s="27" t="s">
        <v>70</v>
      </c>
      <c r="C381" s="27">
        <v>502.18</v>
      </c>
      <c r="D381" s="27">
        <v>158</v>
      </c>
      <c r="E381" s="27">
        <v>20.38</v>
      </c>
      <c r="F381" s="28">
        <v>0.129</v>
      </c>
      <c r="G381" s="29">
        <v>41679</v>
      </c>
      <c r="H381" s="27">
        <v>20.38</v>
      </c>
      <c r="I381" s="28">
        <v>0.129</v>
      </c>
    </row>
    <row r="382" spans="1:9" x14ac:dyDescent="0.25">
      <c r="A382" s="27">
        <v>12279</v>
      </c>
      <c r="B382" s="27" t="s">
        <v>70</v>
      </c>
      <c r="C382" s="27">
        <v>502.18</v>
      </c>
      <c r="D382" s="27">
        <v>158</v>
      </c>
      <c r="E382" s="27">
        <v>20.38</v>
      </c>
      <c r="F382" s="28">
        <v>0.129</v>
      </c>
      <c r="G382" s="29">
        <v>41678</v>
      </c>
      <c r="H382" s="27">
        <v>20.38</v>
      </c>
      <c r="I382" s="28">
        <v>0.129</v>
      </c>
    </row>
    <row r="383" spans="1:9" x14ac:dyDescent="0.25">
      <c r="A383" s="27">
        <v>12279</v>
      </c>
      <c r="B383" s="27" t="s">
        <v>70</v>
      </c>
      <c r="C383" s="27">
        <v>502.2</v>
      </c>
      <c r="D383" s="27">
        <v>158</v>
      </c>
      <c r="E383" s="27">
        <v>20.43</v>
      </c>
      <c r="F383" s="28">
        <v>0.1293</v>
      </c>
      <c r="G383" s="29">
        <v>41677</v>
      </c>
      <c r="H383" s="27">
        <v>20.43</v>
      </c>
      <c r="I383" s="28">
        <v>0.1293</v>
      </c>
    </row>
    <row r="384" spans="1:9" x14ac:dyDescent="0.25">
      <c r="A384" s="27">
        <v>12279</v>
      </c>
      <c r="B384" s="27" t="s">
        <v>70</v>
      </c>
      <c r="C384" s="27">
        <v>502.2</v>
      </c>
      <c r="D384" s="27">
        <v>158</v>
      </c>
      <c r="E384" s="27">
        <v>20.43</v>
      </c>
      <c r="F384" s="28">
        <v>0.1293</v>
      </c>
      <c r="G384" s="29">
        <v>41676</v>
      </c>
      <c r="H384" s="27">
        <v>20.43</v>
      </c>
      <c r="I384" s="28">
        <v>0.1293</v>
      </c>
    </row>
    <row r="385" spans="1:9" x14ac:dyDescent="0.25">
      <c r="A385" s="27">
        <v>12279</v>
      </c>
      <c r="B385" s="27" t="s">
        <v>70</v>
      </c>
      <c r="C385" s="27">
        <v>502.22</v>
      </c>
      <c r="D385" s="27">
        <v>158</v>
      </c>
      <c r="E385" s="27">
        <v>20.48</v>
      </c>
      <c r="F385" s="28">
        <v>0.12959999999999999</v>
      </c>
      <c r="G385" s="29">
        <v>41675</v>
      </c>
      <c r="H385" s="27">
        <v>20.48</v>
      </c>
      <c r="I385" s="28">
        <v>0.12959999999999999</v>
      </c>
    </row>
    <row r="386" spans="1:9" x14ac:dyDescent="0.25">
      <c r="A386" s="27">
        <v>12279</v>
      </c>
      <c r="B386" s="27" t="s">
        <v>70</v>
      </c>
      <c r="C386" s="27">
        <v>502.22</v>
      </c>
      <c r="D386" s="27">
        <v>158</v>
      </c>
      <c r="E386" s="27">
        <v>20.48</v>
      </c>
      <c r="F386" s="28">
        <v>0.12959999999999999</v>
      </c>
      <c r="G386" s="29">
        <v>41674</v>
      </c>
      <c r="H386" s="27">
        <v>20.48</v>
      </c>
      <c r="I386" s="28">
        <v>0.12959999999999999</v>
      </c>
    </row>
    <row r="387" spans="1:9" x14ac:dyDescent="0.25">
      <c r="A387" s="27">
        <v>12279</v>
      </c>
      <c r="B387" s="27" t="s">
        <v>70</v>
      </c>
      <c r="C387" s="27">
        <v>502.23</v>
      </c>
      <c r="D387" s="27">
        <v>158</v>
      </c>
      <c r="E387" s="27">
        <v>20.5</v>
      </c>
      <c r="F387" s="28">
        <v>0.12970000000000001</v>
      </c>
      <c r="G387" s="29">
        <v>41673</v>
      </c>
      <c r="H387" s="27">
        <v>20.5</v>
      </c>
      <c r="I387" s="28">
        <v>0.12970000000000001</v>
      </c>
    </row>
    <row r="388" spans="1:9" x14ac:dyDescent="0.25">
      <c r="A388" s="27">
        <v>12279</v>
      </c>
      <c r="B388" s="27" t="s">
        <v>70</v>
      </c>
      <c r="C388" s="27">
        <v>502.24</v>
      </c>
      <c r="D388" s="27">
        <v>158</v>
      </c>
      <c r="E388" s="27">
        <v>20.52</v>
      </c>
      <c r="F388" s="28">
        <v>0.12989999999999999</v>
      </c>
      <c r="G388" s="29">
        <v>41672</v>
      </c>
      <c r="H388" s="27">
        <v>20.52</v>
      </c>
      <c r="I388" s="28">
        <v>0.12989999999999999</v>
      </c>
    </row>
    <row r="389" spans="1:9" x14ac:dyDescent="0.25">
      <c r="A389" s="27">
        <v>12279</v>
      </c>
      <c r="B389" s="27" t="s">
        <v>70</v>
      </c>
      <c r="C389" s="27">
        <v>502.25</v>
      </c>
      <c r="D389" s="27">
        <v>158</v>
      </c>
      <c r="E389" s="27">
        <v>20.55</v>
      </c>
      <c r="F389" s="28">
        <v>0.13009999999999999</v>
      </c>
      <c r="G389" s="29">
        <v>41671</v>
      </c>
      <c r="H389" s="27">
        <v>20.55</v>
      </c>
      <c r="I389" s="28">
        <v>0.13009999999999999</v>
      </c>
    </row>
    <row r="390" spans="1:9" x14ac:dyDescent="0.25">
      <c r="A390" s="27">
        <v>12279</v>
      </c>
      <c r="B390" s="27" t="s">
        <v>70</v>
      </c>
      <c r="C390" s="27">
        <v>502.25</v>
      </c>
      <c r="D390" s="27">
        <v>158</v>
      </c>
      <c r="E390" s="27">
        <v>20.55</v>
      </c>
      <c r="F390" s="28">
        <v>0.13009999999999999</v>
      </c>
      <c r="G390" s="29">
        <v>41670</v>
      </c>
      <c r="H390" s="27">
        <v>20.55</v>
      </c>
      <c r="I390" s="28">
        <v>0.13009999999999999</v>
      </c>
    </row>
    <row r="391" spans="1:9" x14ac:dyDescent="0.25">
      <c r="A391" s="27">
        <v>12279</v>
      </c>
      <c r="B391" s="27" t="s">
        <v>70</v>
      </c>
      <c r="C391" s="27">
        <v>502.26</v>
      </c>
      <c r="D391" s="27">
        <v>158</v>
      </c>
      <c r="E391" s="27">
        <v>20.57</v>
      </c>
      <c r="F391" s="28">
        <v>0.13020000000000001</v>
      </c>
      <c r="G391" s="29">
        <v>41669</v>
      </c>
      <c r="H391" s="27">
        <v>20.57</v>
      </c>
      <c r="I391" s="28">
        <v>0.13020000000000001</v>
      </c>
    </row>
    <row r="392" spans="1:9" x14ac:dyDescent="0.25">
      <c r="A392" s="27">
        <v>12279</v>
      </c>
      <c r="B392" s="27" t="s">
        <v>70</v>
      </c>
      <c r="C392" s="27">
        <v>502.28</v>
      </c>
      <c r="D392" s="27">
        <v>158</v>
      </c>
      <c r="E392" s="27">
        <v>20.62</v>
      </c>
      <c r="F392" s="28">
        <v>0.1305</v>
      </c>
      <c r="G392" s="29">
        <v>41668</v>
      </c>
      <c r="H392" s="27">
        <v>20.62</v>
      </c>
      <c r="I392" s="28">
        <v>0.1305</v>
      </c>
    </row>
    <row r="393" spans="1:9" x14ac:dyDescent="0.25">
      <c r="A393" s="27">
        <v>12279</v>
      </c>
      <c r="B393" s="27" t="s">
        <v>70</v>
      </c>
      <c r="C393" s="27">
        <v>502.29</v>
      </c>
      <c r="D393" s="27">
        <v>158</v>
      </c>
      <c r="E393" s="27">
        <v>20.65</v>
      </c>
      <c r="F393" s="28">
        <v>0.13070000000000001</v>
      </c>
      <c r="G393" s="29">
        <v>41667</v>
      </c>
      <c r="H393" s="27">
        <v>20.65</v>
      </c>
      <c r="I393" s="28">
        <v>0.13070000000000001</v>
      </c>
    </row>
    <row r="394" spans="1:9" x14ac:dyDescent="0.25">
      <c r="A394" s="27">
        <v>12279</v>
      </c>
      <c r="B394" s="27" t="s">
        <v>70</v>
      </c>
      <c r="C394" s="27">
        <v>502.29</v>
      </c>
      <c r="D394" s="27">
        <v>158</v>
      </c>
      <c r="E394" s="27">
        <v>20.65</v>
      </c>
      <c r="F394" s="28">
        <v>0.13070000000000001</v>
      </c>
      <c r="G394" s="29">
        <v>41666</v>
      </c>
      <c r="H394" s="27">
        <v>20.65</v>
      </c>
      <c r="I394" s="28">
        <v>0.13070000000000001</v>
      </c>
    </row>
    <row r="395" spans="1:9" x14ac:dyDescent="0.25">
      <c r="A395" s="27">
        <v>12279</v>
      </c>
      <c r="B395" s="27" t="s">
        <v>70</v>
      </c>
      <c r="C395" s="27">
        <v>502.3</v>
      </c>
      <c r="D395" s="27">
        <v>158</v>
      </c>
      <c r="E395" s="27">
        <v>20.67</v>
      </c>
      <c r="F395" s="28">
        <v>0.1308</v>
      </c>
      <c r="G395" s="29">
        <v>41665</v>
      </c>
      <c r="H395" s="27">
        <v>20.67</v>
      </c>
      <c r="I395" s="28">
        <v>0.1308</v>
      </c>
    </row>
    <row r="396" spans="1:9" x14ac:dyDescent="0.25">
      <c r="A396" s="27">
        <v>12279</v>
      </c>
      <c r="B396" s="27" t="s">
        <v>70</v>
      </c>
      <c r="C396" s="27">
        <v>502.3</v>
      </c>
      <c r="D396" s="27">
        <v>158</v>
      </c>
      <c r="E396" s="27">
        <v>20.67</v>
      </c>
      <c r="F396" s="28">
        <v>0.1308</v>
      </c>
      <c r="G396" s="29">
        <v>41664</v>
      </c>
      <c r="H396" s="27">
        <v>20.67</v>
      </c>
      <c r="I396" s="28">
        <v>0.1308</v>
      </c>
    </row>
    <row r="397" spans="1:9" x14ac:dyDescent="0.25">
      <c r="A397" s="27">
        <v>12279</v>
      </c>
      <c r="B397" s="27" t="s">
        <v>70</v>
      </c>
      <c r="C397" s="27">
        <v>502.3</v>
      </c>
      <c r="D397" s="27">
        <v>158</v>
      </c>
      <c r="E397" s="27">
        <v>20.67</v>
      </c>
      <c r="F397" s="28">
        <v>0.1308</v>
      </c>
      <c r="G397" s="29">
        <v>41663</v>
      </c>
      <c r="H397" s="27">
        <v>20.67</v>
      </c>
      <c r="I397" s="28">
        <v>0.1308</v>
      </c>
    </row>
    <row r="398" spans="1:9" x14ac:dyDescent="0.25">
      <c r="A398" s="27">
        <v>12279</v>
      </c>
      <c r="B398" s="27" t="s">
        <v>70</v>
      </c>
      <c r="C398" s="27">
        <v>502.3</v>
      </c>
      <c r="D398" s="27">
        <v>158</v>
      </c>
      <c r="E398" s="27">
        <v>20.67</v>
      </c>
      <c r="F398" s="28">
        <v>0.1308</v>
      </c>
      <c r="G398" s="29">
        <v>41662</v>
      </c>
      <c r="H398" s="27">
        <v>20.67</v>
      </c>
      <c r="I398" s="28">
        <v>0.1308</v>
      </c>
    </row>
    <row r="399" spans="1:9" x14ac:dyDescent="0.25">
      <c r="A399" s="27">
        <v>12279</v>
      </c>
      <c r="B399" s="27" t="s">
        <v>70</v>
      </c>
      <c r="C399" s="27">
        <v>502.31</v>
      </c>
      <c r="D399" s="27">
        <v>158</v>
      </c>
      <c r="E399" s="27">
        <v>20.7</v>
      </c>
      <c r="F399" s="28">
        <v>0.13100000000000001</v>
      </c>
      <c r="G399" s="29">
        <v>41661</v>
      </c>
      <c r="H399" s="27">
        <v>20.7</v>
      </c>
      <c r="I399" s="28">
        <v>0.13100000000000001</v>
      </c>
    </row>
    <row r="400" spans="1:9" x14ac:dyDescent="0.25">
      <c r="A400" s="27">
        <v>12279</v>
      </c>
      <c r="B400" s="27" t="s">
        <v>70</v>
      </c>
      <c r="C400" s="27">
        <v>502.31</v>
      </c>
      <c r="D400" s="27">
        <v>158</v>
      </c>
      <c r="E400" s="27">
        <v>20.7</v>
      </c>
      <c r="F400" s="28">
        <v>0.13100000000000001</v>
      </c>
      <c r="G400" s="29">
        <v>41660</v>
      </c>
      <c r="H400" s="27">
        <v>20.7</v>
      </c>
      <c r="I400" s="28">
        <v>0.13100000000000001</v>
      </c>
    </row>
    <row r="401" spans="1:9" x14ac:dyDescent="0.25">
      <c r="A401" s="27">
        <v>12279</v>
      </c>
      <c r="B401" s="27" t="s">
        <v>70</v>
      </c>
      <c r="C401" s="27">
        <v>502.31</v>
      </c>
      <c r="D401" s="27">
        <v>158</v>
      </c>
      <c r="E401" s="27">
        <v>20.7</v>
      </c>
      <c r="F401" s="28">
        <v>0.13100000000000001</v>
      </c>
      <c r="G401" s="29">
        <v>41659</v>
      </c>
      <c r="H401" s="27">
        <v>20.7</v>
      </c>
      <c r="I401" s="28">
        <v>0.13100000000000001</v>
      </c>
    </row>
    <row r="402" spans="1:9" x14ac:dyDescent="0.25">
      <c r="A402" s="27">
        <v>12279</v>
      </c>
      <c r="B402" s="27" t="s">
        <v>70</v>
      </c>
      <c r="C402" s="27">
        <v>502.31</v>
      </c>
      <c r="D402" s="27">
        <v>158</v>
      </c>
      <c r="E402" s="27">
        <v>20.7</v>
      </c>
      <c r="F402" s="28">
        <v>0.13100000000000001</v>
      </c>
      <c r="G402" s="29">
        <v>41658</v>
      </c>
      <c r="H402" s="27">
        <v>20.7</v>
      </c>
      <c r="I402" s="28">
        <v>0.13100000000000001</v>
      </c>
    </row>
    <row r="403" spans="1:9" x14ac:dyDescent="0.25">
      <c r="A403" s="27">
        <v>12279</v>
      </c>
      <c r="B403" s="27" t="s">
        <v>70</v>
      </c>
      <c r="C403" s="27">
        <v>502.31</v>
      </c>
      <c r="D403" s="27">
        <v>158</v>
      </c>
      <c r="E403" s="27">
        <v>20.7</v>
      </c>
      <c r="F403" s="28">
        <v>0.13100000000000001</v>
      </c>
      <c r="G403" s="29">
        <v>41657</v>
      </c>
      <c r="H403" s="27">
        <v>20.7</v>
      </c>
      <c r="I403" s="28">
        <v>0.13100000000000001</v>
      </c>
    </row>
    <row r="404" spans="1:9" x14ac:dyDescent="0.25">
      <c r="A404" s="27">
        <v>12279</v>
      </c>
      <c r="B404" s="27" t="s">
        <v>70</v>
      </c>
      <c r="C404" s="27">
        <v>502.31</v>
      </c>
      <c r="D404" s="27">
        <v>158</v>
      </c>
      <c r="E404" s="27">
        <v>20.7</v>
      </c>
      <c r="F404" s="28">
        <v>0.13100000000000001</v>
      </c>
      <c r="G404" s="29">
        <v>41656</v>
      </c>
      <c r="H404" s="27">
        <v>20.7</v>
      </c>
      <c r="I404" s="28">
        <v>0.13100000000000001</v>
      </c>
    </row>
    <row r="405" spans="1:9" x14ac:dyDescent="0.25">
      <c r="A405" s="27">
        <v>12279</v>
      </c>
      <c r="B405" s="27" t="s">
        <v>70</v>
      </c>
      <c r="C405" s="27">
        <v>502.3</v>
      </c>
      <c r="D405" s="27">
        <v>158</v>
      </c>
      <c r="E405" s="27">
        <v>20.67</v>
      </c>
      <c r="F405" s="28">
        <v>0.1308</v>
      </c>
      <c r="G405" s="29">
        <v>41655</v>
      </c>
      <c r="H405" s="27">
        <v>20.67</v>
      </c>
      <c r="I405" s="28">
        <v>0.1308</v>
      </c>
    </row>
    <row r="406" spans="1:9" x14ac:dyDescent="0.25">
      <c r="A406" s="27">
        <v>12279</v>
      </c>
      <c r="B406" s="27" t="s">
        <v>70</v>
      </c>
      <c r="C406" s="27">
        <v>502.3</v>
      </c>
      <c r="D406" s="27">
        <v>158</v>
      </c>
      <c r="E406" s="27">
        <v>20.67</v>
      </c>
      <c r="F406" s="28">
        <v>0.1308</v>
      </c>
      <c r="G406" s="29">
        <v>41654</v>
      </c>
      <c r="H406" s="27">
        <v>20.67</v>
      </c>
      <c r="I406" s="28">
        <v>0.1308</v>
      </c>
    </row>
    <row r="407" spans="1:9" x14ac:dyDescent="0.25">
      <c r="A407" s="27">
        <v>12279</v>
      </c>
      <c r="B407" s="27" t="s">
        <v>70</v>
      </c>
      <c r="C407" s="27">
        <v>502.3</v>
      </c>
      <c r="D407" s="27">
        <v>158</v>
      </c>
      <c r="E407" s="27">
        <v>20.67</v>
      </c>
      <c r="F407" s="28">
        <v>0.1308</v>
      </c>
      <c r="G407" s="29">
        <v>41653</v>
      </c>
      <c r="H407" s="27">
        <v>20.67</v>
      </c>
      <c r="I407" s="28">
        <v>0.1308</v>
      </c>
    </row>
    <row r="408" spans="1:9" x14ac:dyDescent="0.25">
      <c r="A408" s="27">
        <v>12279</v>
      </c>
      <c r="B408" s="27" t="s">
        <v>70</v>
      </c>
      <c r="C408" s="27">
        <v>502.29</v>
      </c>
      <c r="D408" s="27">
        <v>158</v>
      </c>
      <c r="E408" s="27">
        <v>20.65</v>
      </c>
      <c r="F408" s="28">
        <v>0.13070000000000001</v>
      </c>
      <c r="G408" s="29">
        <v>41652</v>
      </c>
      <c r="H408" s="27">
        <v>20.65</v>
      </c>
      <c r="I408" s="28">
        <v>0.13070000000000001</v>
      </c>
    </row>
    <row r="409" spans="1:9" x14ac:dyDescent="0.25">
      <c r="A409" s="27">
        <v>12279</v>
      </c>
      <c r="B409" s="27" t="s">
        <v>70</v>
      </c>
      <c r="C409" s="27">
        <v>502.28</v>
      </c>
      <c r="D409" s="27">
        <v>158</v>
      </c>
      <c r="E409" s="27">
        <v>20.62</v>
      </c>
      <c r="F409" s="28">
        <v>0.1305</v>
      </c>
      <c r="G409" s="29">
        <v>41651</v>
      </c>
      <c r="H409" s="27">
        <v>20.62</v>
      </c>
      <c r="I409" s="28">
        <v>0.1305</v>
      </c>
    </row>
    <row r="410" spans="1:9" x14ac:dyDescent="0.25">
      <c r="A410" s="27">
        <v>12279</v>
      </c>
      <c r="B410" s="27" t="s">
        <v>70</v>
      </c>
      <c r="C410" s="27">
        <v>502.27</v>
      </c>
      <c r="D410" s="27">
        <v>158</v>
      </c>
      <c r="E410" s="27">
        <v>20.6</v>
      </c>
      <c r="F410" s="28">
        <v>0.13039999999999999</v>
      </c>
      <c r="G410" s="29">
        <v>41650</v>
      </c>
      <c r="H410" s="27">
        <v>20.6</v>
      </c>
      <c r="I410" s="28">
        <v>0.13039999999999999</v>
      </c>
    </row>
    <row r="411" spans="1:9" x14ac:dyDescent="0.25">
      <c r="A411" s="27">
        <v>12279</v>
      </c>
      <c r="B411" s="27" t="s">
        <v>70</v>
      </c>
      <c r="C411" s="27">
        <v>502.26</v>
      </c>
      <c r="D411" s="27">
        <v>158</v>
      </c>
      <c r="E411" s="27">
        <v>20.57</v>
      </c>
      <c r="F411" s="28">
        <v>0.13020000000000001</v>
      </c>
      <c r="G411" s="29">
        <v>41649</v>
      </c>
      <c r="H411" s="27">
        <v>20.57</v>
      </c>
      <c r="I411" s="28">
        <v>0.13020000000000001</v>
      </c>
    </row>
    <row r="412" spans="1:9" x14ac:dyDescent="0.25">
      <c r="A412" s="27">
        <v>12279</v>
      </c>
      <c r="B412" s="27" t="s">
        <v>70</v>
      </c>
      <c r="C412" s="27">
        <v>502.25</v>
      </c>
      <c r="D412" s="27">
        <v>158</v>
      </c>
      <c r="E412" s="27">
        <v>20.55</v>
      </c>
      <c r="F412" s="28">
        <v>0.13009999999999999</v>
      </c>
      <c r="G412" s="29">
        <v>41648</v>
      </c>
      <c r="H412" s="27">
        <v>20.55</v>
      </c>
      <c r="I412" s="28">
        <v>0.13009999999999999</v>
      </c>
    </row>
    <row r="413" spans="1:9" x14ac:dyDescent="0.25">
      <c r="A413" s="27">
        <v>12279</v>
      </c>
      <c r="B413" s="27" t="s">
        <v>70</v>
      </c>
      <c r="C413" s="27">
        <v>502.24</v>
      </c>
      <c r="D413" s="27">
        <v>158</v>
      </c>
      <c r="E413" s="27">
        <v>20.52</v>
      </c>
      <c r="F413" s="28">
        <v>0.12989999999999999</v>
      </c>
      <c r="G413" s="29">
        <v>41647</v>
      </c>
      <c r="H413" s="27">
        <v>20.52</v>
      </c>
      <c r="I413" s="28">
        <v>0.12989999999999999</v>
      </c>
    </row>
    <row r="414" spans="1:9" x14ac:dyDescent="0.25">
      <c r="A414" s="27">
        <v>12279</v>
      </c>
      <c r="B414" s="27" t="s">
        <v>70</v>
      </c>
      <c r="C414" s="27">
        <v>502.23</v>
      </c>
      <c r="D414" s="27">
        <v>158</v>
      </c>
      <c r="E414" s="27">
        <v>20.5</v>
      </c>
      <c r="F414" s="28">
        <v>0.12970000000000001</v>
      </c>
      <c r="G414" s="29">
        <v>41646</v>
      </c>
      <c r="H414" s="27">
        <v>20.5</v>
      </c>
      <c r="I414" s="28">
        <v>0.12970000000000001</v>
      </c>
    </row>
    <row r="415" spans="1:9" x14ac:dyDescent="0.25">
      <c r="A415" s="27">
        <v>12279</v>
      </c>
      <c r="B415" s="27" t="s">
        <v>70</v>
      </c>
      <c r="C415" s="27">
        <v>502.2</v>
      </c>
      <c r="D415" s="27">
        <v>158</v>
      </c>
      <c r="E415" s="27">
        <v>20.43</v>
      </c>
      <c r="F415" s="28">
        <v>0.1293</v>
      </c>
      <c r="G415" s="29">
        <v>41645</v>
      </c>
      <c r="H415" s="27">
        <v>20.43</v>
      </c>
      <c r="I415" s="28">
        <v>0.1293</v>
      </c>
    </row>
    <row r="416" spans="1:9" x14ac:dyDescent="0.25">
      <c r="A416" s="27">
        <v>12279</v>
      </c>
      <c r="B416" s="27" t="s">
        <v>70</v>
      </c>
      <c r="C416" s="27">
        <v>502.17</v>
      </c>
      <c r="D416" s="27">
        <v>158</v>
      </c>
      <c r="E416" s="27">
        <v>20.350000000000001</v>
      </c>
      <c r="F416" s="28">
        <v>0.1288</v>
      </c>
      <c r="G416" s="29">
        <v>41644</v>
      </c>
      <c r="H416" s="27">
        <v>20.350000000000001</v>
      </c>
      <c r="I416" s="28">
        <v>0.1288</v>
      </c>
    </row>
    <row r="417" spans="1:9" x14ac:dyDescent="0.25">
      <c r="A417" s="27">
        <v>12279</v>
      </c>
      <c r="B417" s="27" t="s">
        <v>70</v>
      </c>
      <c r="C417" s="27">
        <v>502.13</v>
      </c>
      <c r="D417" s="27">
        <v>158</v>
      </c>
      <c r="E417" s="27">
        <v>20.260000000000002</v>
      </c>
      <c r="F417" s="28">
        <v>0.12820000000000001</v>
      </c>
      <c r="G417" s="29">
        <v>41643</v>
      </c>
      <c r="H417" s="27">
        <v>20.260000000000002</v>
      </c>
      <c r="I417" s="28">
        <v>0.12820000000000001</v>
      </c>
    </row>
    <row r="418" spans="1:9" x14ac:dyDescent="0.25">
      <c r="A418" s="27">
        <v>12279</v>
      </c>
      <c r="B418" s="27" t="s">
        <v>70</v>
      </c>
      <c r="C418" s="27">
        <v>502.07</v>
      </c>
      <c r="D418" s="27">
        <v>158</v>
      </c>
      <c r="E418" s="27">
        <v>20.11</v>
      </c>
      <c r="F418" s="28">
        <v>0.1273</v>
      </c>
      <c r="G418" s="29">
        <v>41642</v>
      </c>
      <c r="H418" s="27">
        <v>20.11</v>
      </c>
      <c r="I418" s="28">
        <v>0.1273</v>
      </c>
    </row>
    <row r="419" spans="1:9" x14ac:dyDescent="0.25">
      <c r="A419" s="27">
        <v>12279</v>
      </c>
      <c r="B419" s="27" t="s">
        <v>70</v>
      </c>
      <c r="C419" s="27">
        <v>502.01</v>
      </c>
      <c r="D419" s="27">
        <v>158</v>
      </c>
      <c r="E419" s="27">
        <v>19.97</v>
      </c>
      <c r="F419" s="28">
        <v>0.12640000000000001</v>
      </c>
      <c r="G419" s="29">
        <v>41641</v>
      </c>
      <c r="H419" s="27">
        <v>19.97</v>
      </c>
      <c r="I419" s="28">
        <v>0.12640000000000001</v>
      </c>
    </row>
    <row r="420" spans="1:9" x14ac:dyDescent="0.25">
      <c r="A420" s="27">
        <v>12279</v>
      </c>
      <c r="B420" s="27" t="s">
        <v>70</v>
      </c>
      <c r="C420" s="27">
        <v>501.93</v>
      </c>
      <c r="D420" s="27">
        <v>158</v>
      </c>
      <c r="E420" s="27">
        <v>19.78</v>
      </c>
      <c r="F420" s="28">
        <v>0.12520000000000001</v>
      </c>
      <c r="G420" s="29">
        <v>41640</v>
      </c>
      <c r="H420" s="27">
        <v>19.78</v>
      </c>
      <c r="I420" s="28">
        <v>0.12520000000000001</v>
      </c>
    </row>
    <row r="421" spans="1:9" x14ac:dyDescent="0.25">
      <c r="A421" s="27">
        <v>12279</v>
      </c>
      <c r="B421" s="27" t="s">
        <v>70</v>
      </c>
      <c r="C421" s="27">
        <v>501.8</v>
      </c>
      <c r="D421" s="27">
        <v>158</v>
      </c>
      <c r="E421" s="27">
        <v>19.47</v>
      </c>
      <c r="F421" s="28">
        <v>0.1232</v>
      </c>
      <c r="G421" s="29">
        <v>41639</v>
      </c>
      <c r="H421" s="27">
        <v>19.47</v>
      </c>
      <c r="I421" s="28">
        <v>0.1232</v>
      </c>
    </row>
    <row r="422" spans="1:9" x14ac:dyDescent="0.25">
      <c r="A422" s="27">
        <v>12279</v>
      </c>
      <c r="B422" s="27" t="s">
        <v>70</v>
      </c>
      <c r="C422" s="27">
        <v>501.64</v>
      </c>
      <c r="D422" s="27">
        <v>158</v>
      </c>
      <c r="E422" s="27">
        <v>19.09</v>
      </c>
      <c r="F422" s="28">
        <v>0.1208</v>
      </c>
      <c r="G422" s="29">
        <v>41638</v>
      </c>
      <c r="H422" s="27">
        <v>19.09</v>
      </c>
      <c r="I422" s="28">
        <v>0.1208</v>
      </c>
    </row>
    <row r="423" spans="1:9" x14ac:dyDescent="0.25">
      <c r="A423" s="27">
        <v>12279</v>
      </c>
      <c r="B423" s="27" t="s">
        <v>70</v>
      </c>
      <c r="C423" s="27">
        <v>501.36</v>
      </c>
      <c r="D423" s="27">
        <v>158</v>
      </c>
      <c r="E423" s="27">
        <v>18.45</v>
      </c>
      <c r="F423" s="28">
        <v>0.1168</v>
      </c>
      <c r="G423" s="29">
        <v>41637</v>
      </c>
      <c r="H423" s="27">
        <v>18.45</v>
      </c>
      <c r="I423" s="28">
        <v>0.1168</v>
      </c>
    </row>
    <row r="424" spans="1:9" x14ac:dyDescent="0.25">
      <c r="A424" s="27">
        <v>12279</v>
      </c>
      <c r="B424" s="27" t="s">
        <v>70</v>
      </c>
      <c r="C424" s="27">
        <v>500.85</v>
      </c>
      <c r="D424" s="27">
        <v>158</v>
      </c>
      <c r="E424" s="27">
        <v>17.309999999999999</v>
      </c>
      <c r="F424" s="28">
        <v>0.1096</v>
      </c>
      <c r="G424" s="29">
        <v>41636</v>
      </c>
      <c r="H424" s="27">
        <v>17.309999999999999</v>
      </c>
      <c r="I424" s="28">
        <v>0.1096</v>
      </c>
    </row>
    <row r="425" spans="1:9" x14ac:dyDescent="0.25">
      <c r="A425" s="27">
        <v>12279</v>
      </c>
      <c r="B425" s="27" t="s">
        <v>70</v>
      </c>
      <c r="C425" s="27">
        <v>500.62</v>
      </c>
      <c r="D425" s="27">
        <v>158</v>
      </c>
      <c r="E425" s="27">
        <v>16.8</v>
      </c>
      <c r="F425" s="28">
        <v>0.10630000000000001</v>
      </c>
      <c r="G425" s="29">
        <v>41635</v>
      </c>
      <c r="H425" s="27">
        <v>16.8</v>
      </c>
      <c r="I425" s="28">
        <v>0.10630000000000001</v>
      </c>
    </row>
    <row r="426" spans="1:9" x14ac:dyDescent="0.25">
      <c r="A426" s="27">
        <v>12279</v>
      </c>
      <c r="B426" s="27" t="s">
        <v>70</v>
      </c>
      <c r="C426" s="27">
        <v>500.45</v>
      </c>
      <c r="D426" s="27">
        <v>158</v>
      </c>
      <c r="E426" s="27">
        <v>16.440000000000001</v>
      </c>
      <c r="F426" s="28">
        <v>0.1041</v>
      </c>
      <c r="G426" s="29">
        <v>41634</v>
      </c>
      <c r="H426" s="27">
        <v>16.440000000000001</v>
      </c>
      <c r="I426" s="28">
        <v>0.1041</v>
      </c>
    </row>
    <row r="427" spans="1:9" x14ac:dyDescent="0.25">
      <c r="A427" s="27">
        <v>12279</v>
      </c>
      <c r="B427" s="27" t="s">
        <v>70</v>
      </c>
      <c r="C427" s="27">
        <v>500.1</v>
      </c>
      <c r="D427" s="27">
        <v>158</v>
      </c>
      <c r="E427" s="27">
        <v>15.71</v>
      </c>
      <c r="F427" s="28">
        <v>9.9400000000000002E-2</v>
      </c>
      <c r="G427" s="29">
        <v>41633</v>
      </c>
      <c r="H427" s="27">
        <v>15.71</v>
      </c>
      <c r="I427" s="28">
        <v>9.9400000000000002E-2</v>
      </c>
    </row>
    <row r="428" spans="1:9" x14ac:dyDescent="0.25">
      <c r="A428" s="27">
        <v>12279</v>
      </c>
      <c r="B428" s="27" t="s">
        <v>70</v>
      </c>
      <c r="C428" s="27">
        <v>499.45</v>
      </c>
      <c r="D428" s="27">
        <v>158</v>
      </c>
      <c r="E428" s="27">
        <v>14.4</v>
      </c>
      <c r="F428" s="28">
        <v>9.11E-2</v>
      </c>
      <c r="G428" s="29">
        <v>41632</v>
      </c>
      <c r="H428" s="27">
        <v>14.4</v>
      </c>
      <c r="I428" s="28">
        <v>9.11E-2</v>
      </c>
    </row>
    <row r="429" spans="1:9" x14ac:dyDescent="0.25">
      <c r="A429" s="27">
        <v>12279</v>
      </c>
      <c r="B429" s="27" t="s">
        <v>70</v>
      </c>
      <c r="C429" s="27">
        <v>498.75</v>
      </c>
      <c r="D429" s="27">
        <v>158</v>
      </c>
      <c r="E429" s="27">
        <v>13.07</v>
      </c>
      <c r="F429" s="28">
        <v>8.2699999999999996E-2</v>
      </c>
      <c r="G429" s="29">
        <v>41631</v>
      </c>
      <c r="H429" s="27">
        <v>13.07</v>
      </c>
      <c r="I429" s="28">
        <v>8.2699999999999996E-2</v>
      </c>
    </row>
    <row r="430" spans="1:9" x14ac:dyDescent="0.25">
      <c r="A430" s="27">
        <v>12279</v>
      </c>
      <c r="B430" s="27" t="s">
        <v>70</v>
      </c>
      <c r="C430" s="27">
        <v>498.05</v>
      </c>
      <c r="D430" s="27">
        <v>158</v>
      </c>
      <c r="E430" s="27">
        <v>11.83</v>
      </c>
      <c r="F430" s="28">
        <v>7.4899999999999994E-2</v>
      </c>
      <c r="G430" s="29">
        <v>41630</v>
      </c>
      <c r="H430" s="27">
        <v>11.83</v>
      </c>
      <c r="I430" s="28">
        <v>7.4899999999999994E-2</v>
      </c>
    </row>
    <row r="431" spans="1:9" x14ac:dyDescent="0.25">
      <c r="A431" s="27">
        <v>12279</v>
      </c>
      <c r="B431" s="27" t="s">
        <v>70</v>
      </c>
      <c r="C431" s="27">
        <v>497.66</v>
      </c>
      <c r="D431" s="27">
        <v>158</v>
      </c>
      <c r="E431" s="27">
        <v>11.17</v>
      </c>
      <c r="F431" s="28">
        <v>7.0699999999999999E-2</v>
      </c>
      <c r="G431" s="29">
        <v>41629</v>
      </c>
      <c r="H431" s="27">
        <v>11.17</v>
      </c>
      <c r="I431" s="28">
        <v>7.0699999999999999E-2</v>
      </c>
    </row>
    <row r="432" spans="1:9" x14ac:dyDescent="0.25">
      <c r="A432" s="27">
        <v>12279</v>
      </c>
      <c r="B432" s="27" t="s">
        <v>70</v>
      </c>
      <c r="C432" s="27">
        <v>497.36</v>
      </c>
      <c r="D432" s="27">
        <v>158</v>
      </c>
      <c r="E432" s="27">
        <v>10.68</v>
      </c>
      <c r="F432" s="28">
        <v>6.7599999999999993E-2</v>
      </c>
      <c r="G432" s="29">
        <v>41628</v>
      </c>
      <c r="H432" s="27">
        <v>10.68</v>
      </c>
      <c r="I432" s="28">
        <v>6.7599999999999993E-2</v>
      </c>
    </row>
    <row r="433" spans="1:9" x14ac:dyDescent="0.25">
      <c r="A433" s="27">
        <v>12279</v>
      </c>
      <c r="B433" s="27" t="s">
        <v>70</v>
      </c>
      <c r="C433" s="27">
        <v>497.16</v>
      </c>
      <c r="D433" s="27">
        <v>158</v>
      </c>
      <c r="E433" s="27">
        <v>10.37</v>
      </c>
      <c r="F433" s="28">
        <v>6.5600000000000006E-2</v>
      </c>
      <c r="G433" s="29">
        <v>41627</v>
      </c>
      <c r="H433" s="27">
        <v>10.37</v>
      </c>
      <c r="I433" s="28">
        <v>6.5600000000000006E-2</v>
      </c>
    </row>
    <row r="434" spans="1:9" x14ac:dyDescent="0.25">
      <c r="A434" s="27">
        <v>12279</v>
      </c>
      <c r="B434" s="27" t="s">
        <v>70</v>
      </c>
      <c r="C434" s="27">
        <v>497.05</v>
      </c>
      <c r="D434" s="27">
        <v>158</v>
      </c>
      <c r="E434" s="27">
        <v>10.199999999999999</v>
      </c>
      <c r="F434" s="28">
        <v>6.4600000000000005E-2</v>
      </c>
      <c r="G434" s="29">
        <v>41626</v>
      </c>
      <c r="H434" s="27">
        <v>10.199999999999999</v>
      </c>
      <c r="I434" s="28">
        <v>6.4600000000000005E-2</v>
      </c>
    </row>
    <row r="435" spans="1:9" x14ac:dyDescent="0.25">
      <c r="A435" s="27">
        <v>12279</v>
      </c>
      <c r="B435" s="27" t="s">
        <v>70</v>
      </c>
      <c r="C435" s="27">
        <v>497</v>
      </c>
      <c r="D435" s="27">
        <v>158</v>
      </c>
      <c r="E435" s="27">
        <v>10.119999999999999</v>
      </c>
      <c r="F435" s="28">
        <v>6.4100000000000004E-2</v>
      </c>
      <c r="G435" s="29">
        <v>41625</v>
      </c>
      <c r="H435" s="27">
        <v>10.119999999999999</v>
      </c>
      <c r="I435" s="28">
        <v>6.4100000000000004E-2</v>
      </c>
    </row>
    <row r="436" spans="1:9" x14ac:dyDescent="0.25">
      <c r="A436" s="27">
        <v>12279</v>
      </c>
      <c r="B436" s="27" t="s">
        <v>70</v>
      </c>
      <c r="C436" s="27">
        <v>496.96</v>
      </c>
      <c r="D436" s="27">
        <v>158</v>
      </c>
      <c r="E436" s="27">
        <v>10.06</v>
      </c>
      <c r="F436" s="28">
        <v>6.3700000000000007E-2</v>
      </c>
      <c r="G436" s="29">
        <v>41624</v>
      </c>
      <c r="H436" s="27">
        <v>10.06</v>
      </c>
      <c r="I436" s="28">
        <v>6.3700000000000007E-2</v>
      </c>
    </row>
    <row r="437" spans="1:9" x14ac:dyDescent="0.25">
      <c r="A437" s="27">
        <v>12279</v>
      </c>
      <c r="B437" s="27" t="s">
        <v>70</v>
      </c>
      <c r="C437" s="27">
        <v>496.84</v>
      </c>
      <c r="D437" s="27">
        <v>158</v>
      </c>
      <c r="E437" s="27">
        <v>9.8800000000000008</v>
      </c>
      <c r="F437" s="28">
        <v>6.25E-2</v>
      </c>
      <c r="G437" s="29">
        <v>41623</v>
      </c>
      <c r="H437" s="27">
        <v>9.8800000000000008</v>
      </c>
      <c r="I437" s="28">
        <v>6.25E-2</v>
      </c>
    </row>
    <row r="438" spans="1:9" x14ac:dyDescent="0.25">
      <c r="A438" s="27">
        <v>12279</v>
      </c>
      <c r="B438" s="27" t="s">
        <v>70</v>
      </c>
      <c r="C438" s="27">
        <v>496.84</v>
      </c>
      <c r="D438" s="27">
        <v>158</v>
      </c>
      <c r="E438" s="27">
        <v>9.8800000000000008</v>
      </c>
      <c r="F438" s="28">
        <v>6.25E-2</v>
      </c>
      <c r="G438" s="29">
        <v>41622</v>
      </c>
      <c r="H438" s="27">
        <v>9.8800000000000008</v>
      </c>
      <c r="I438" s="28">
        <v>6.25E-2</v>
      </c>
    </row>
    <row r="439" spans="1:9" x14ac:dyDescent="0.25">
      <c r="A439" s="27">
        <v>12279</v>
      </c>
      <c r="B439" s="27" t="s">
        <v>70</v>
      </c>
      <c r="C439" s="27">
        <v>496.83</v>
      </c>
      <c r="D439" s="27">
        <v>158</v>
      </c>
      <c r="E439" s="27">
        <v>9.86</v>
      </c>
      <c r="F439" s="28">
        <v>6.2399999999999997E-2</v>
      </c>
      <c r="G439" s="29">
        <v>41621</v>
      </c>
      <c r="H439" s="27">
        <v>9.86</v>
      </c>
      <c r="I439" s="28">
        <v>6.2399999999999997E-2</v>
      </c>
    </row>
    <row r="440" spans="1:9" x14ac:dyDescent="0.25">
      <c r="A440" s="27">
        <v>12279</v>
      </c>
      <c r="B440" s="27" t="s">
        <v>70</v>
      </c>
      <c r="C440" s="27">
        <v>496.82</v>
      </c>
      <c r="D440" s="27">
        <v>158</v>
      </c>
      <c r="E440" s="27">
        <v>9.85</v>
      </c>
      <c r="F440" s="28">
        <v>6.2300000000000001E-2</v>
      </c>
      <c r="G440" s="29">
        <v>41620</v>
      </c>
      <c r="H440" s="27">
        <v>9.85</v>
      </c>
      <c r="I440" s="28">
        <v>6.2300000000000001E-2</v>
      </c>
    </row>
    <row r="441" spans="1:9" x14ac:dyDescent="0.25">
      <c r="A441" s="27">
        <v>12279</v>
      </c>
      <c r="B441" s="27" t="s">
        <v>70</v>
      </c>
      <c r="C441" s="27">
        <v>496.82</v>
      </c>
      <c r="D441" s="27">
        <v>158</v>
      </c>
      <c r="E441" s="27">
        <v>9.85</v>
      </c>
      <c r="F441" s="28">
        <v>6.2300000000000001E-2</v>
      </c>
      <c r="G441" s="29">
        <v>41619</v>
      </c>
      <c r="H441" s="27">
        <v>9.85</v>
      </c>
      <c r="I441" s="28">
        <v>6.2300000000000001E-2</v>
      </c>
    </row>
    <row r="442" spans="1:9" x14ac:dyDescent="0.25">
      <c r="A442" s="27">
        <v>12279</v>
      </c>
      <c r="B442" s="27" t="s">
        <v>70</v>
      </c>
      <c r="C442" s="27">
        <v>496.82</v>
      </c>
      <c r="D442" s="27">
        <v>158</v>
      </c>
      <c r="E442" s="27">
        <v>9.85</v>
      </c>
      <c r="F442" s="28">
        <v>6.2300000000000001E-2</v>
      </c>
      <c r="G442" s="29">
        <v>41618</v>
      </c>
      <c r="H442" s="27">
        <v>9.85</v>
      </c>
      <c r="I442" s="28">
        <v>6.2300000000000001E-2</v>
      </c>
    </row>
    <row r="443" spans="1:9" x14ac:dyDescent="0.25">
      <c r="A443" s="27">
        <v>12279</v>
      </c>
      <c r="B443" s="27" t="s">
        <v>70</v>
      </c>
      <c r="C443" s="27">
        <v>496.82</v>
      </c>
      <c r="D443" s="27">
        <v>158</v>
      </c>
      <c r="E443" s="27">
        <v>9.85</v>
      </c>
      <c r="F443" s="28">
        <v>6.2300000000000001E-2</v>
      </c>
      <c r="G443" s="29">
        <v>41617</v>
      </c>
      <c r="H443" s="27">
        <v>9.85</v>
      </c>
      <c r="I443" s="28">
        <v>6.2300000000000001E-2</v>
      </c>
    </row>
    <row r="444" spans="1:9" x14ac:dyDescent="0.25">
      <c r="A444" s="27">
        <v>12279</v>
      </c>
      <c r="B444" s="27" t="s">
        <v>70</v>
      </c>
      <c r="C444" s="27">
        <v>496.79</v>
      </c>
      <c r="D444" s="27">
        <v>158</v>
      </c>
      <c r="E444" s="27">
        <v>9.8000000000000007</v>
      </c>
      <c r="F444" s="28">
        <v>6.2E-2</v>
      </c>
      <c r="G444" s="29">
        <v>41616</v>
      </c>
      <c r="H444" s="27">
        <v>9.8000000000000007</v>
      </c>
      <c r="I444" s="28">
        <v>6.2E-2</v>
      </c>
    </row>
    <row r="445" spans="1:9" x14ac:dyDescent="0.25">
      <c r="A445" s="27">
        <v>12279</v>
      </c>
      <c r="B445" s="27" t="s">
        <v>70</v>
      </c>
      <c r="C445" s="27">
        <v>496.76</v>
      </c>
      <c r="D445" s="27">
        <v>158</v>
      </c>
      <c r="E445" s="27">
        <v>9.76</v>
      </c>
      <c r="F445" s="28">
        <v>6.1800000000000001E-2</v>
      </c>
      <c r="G445" s="29">
        <v>41615</v>
      </c>
      <c r="H445" s="27">
        <v>9.76</v>
      </c>
      <c r="I445" s="28">
        <v>6.1800000000000001E-2</v>
      </c>
    </row>
    <row r="446" spans="1:9" x14ac:dyDescent="0.25">
      <c r="A446" s="27">
        <v>12279</v>
      </c>
      <c r="B446" s="27" t="s">
        <v>70</v>
      </c>
      <c r="C446" s="27">
        <v>496.72</v>
      </c>
      <c r="D446" s="27">
        <v>158</v>
      </c>
      <c r="E446" s="27">
        <v>9.6999999999999993</v>
      </c>
      <c r="F446" s="28">
        <v>6.1400000000000003E-2</v>
      </c>
      <c r="G446" s="29">
        <v>41614</v>
      </c>
      <c r="H446" s="27">
        <v>9.6999999999999993</v>
      </c>
      <c r="I446" s="28">
        <v>6.1400000000000003E-2</v>
      </c>
    </row>
    <row r="447" spans="1:9" x14ac:dyDescent="0.25">
      <c r="A447" s="27">
        <v>12279</v>
      </c>
      <c r="B447" s="27" t="s">
        <v>70</v>
      </c>
      <c r="C447" s="27">
        <v>496.7</v>
      </c>
      <c r="D447" s="27">
        <v>158</v>
      </c>
      <c r="E447" s="27">
        <v>9.67</v>
      </c>
      <c r="F447" s="28">
        <v>6.1199999999999997E-2</v>
      </c>
      <c r="G447" s="29">
        <v>41613</v>
      </c>
      <c r="H447" s="27">
        <v>9.67</v>
      </c>
      <c r="I447" s="28">
        <v>6.1199999999999997E-2</v>
      </c>
    </row>
    <row r="448" spans="1:9" x14ac:dyDescent="0.25">
      <c r="A448" s="27">
        <v>12279</v>
      </c>
      <c r="B448" s="27" t="s">
        <v>70</v>
      </c>
      <c r="C448" s="27">
        <v>496.7</v>
      </c>
      <c r="D448" s="27">
        <v>158</v>
      </c>
      <c r="E448" s="27">
        <v>9.67</v>
      </c>
      <c r="F448" s="28">
        <v>6.1199999999999997E-2</v>
      </c>
      <c r="G448" s="29">
        <v>41612</v>
      </c>
      <c r="H448" s="27">
        <v>9.67</v>
      </c>
      <c r="I448" s="28">
        <v>6.1199999999999997E-2</v>
      </c>
    </row>
    <row r="449" spans="1:9" x14ac:dyDescent="0.25">
      <c r="A449" s="27">
        <v>12279</v>
      </c>
      <c r="B449" s="27" t="s">
        <v>70</v>
      </c>
      <c r="C449" s="27">
        <v>496.67</v>
      </c>
      <c r="D449" s="27">
        <v>158</v>
      </c>
      <c r="E449" s="27">
        <v>9.6199999999999992</v>
      </c>
      <c r="F449" s="28">
        <v>6.0900000000000003E-2</v>
      </c>
      <c r="G449" s="29">
        <v>41611</v>
      </c>
      <c r="H449" s="27">
        <v>9.6199999999999992</v>
      </c>
      <c r="I449" s="28">
        <v>6.0900000000000003E-2</v>
      </c>
    </row>
    <row r="450" spans="1:9" x14ac:dyDescent="0.25">
      <c r="A450" s="27">
        <v>12279</v>
      </c>
      <c r="B450" s="27" t="s">
        <v>70</v>
      </c>
      <c r="C450" s="27">
        <v>496.68</v>
      </c>
      <c r="D450" s="27">
        <v>158</v>
      </c>
      <c r="E450" s="27">
        <v>9.64</v>
      </c>
      <c r="F450" s="28">
        <v>6.0999999999999999E-2</v>
      </c>
      <c r="G450" s="29">
        <v>41610</v>
      </c>
      <c r="H450" s="27">
        <v>9.64</v>
      </c>
      <c r="I450" s="28">
        <v>6.0999999999999999E-2</v>
      </c>
    </row>
    <row r="451" spans="1:9" x14ac:dyDescent="0.25">
      <c r="A451" s="27">
        <v>12279</v>
      </c>
      <c r="B451" s="27" t="s">
        <v>70</v>
      </c>
      <c r="C451" s="27">
        <v>496.68</v>
      </c>
      <c r="D451" s="27">
        <v>158</v>
      </c>
      <c r="E451" s="27">
        <v>9.64</v>
      </c>
      <c r="F451" s="28">
        <v>6.0999999999999999E-2</v>
      </c>
      <c r="G451" s="29">
        <v>41609</v>
      </c>
      <c r="H451" s="27">
        <v>9.64</v>
      </c>
      <c r="I451" s="28">
        <v>6.0999999999999999E-2</v>
      </c>
    </row>
    <row r="452" spans="1:9" x14ac:dyDescent="0.25">
      <c r="A452" s="27">
        <v>12279</v>
      </c>
      <c r="B452" s="27" t="s">
        <v>70</v>
      </c>
      <c r="C452" s="27">
        <v>496.68</v>
      </c>
      <c r="D452" s="27">
        <v>158</v>
      </c>
      <c r="E452" s="27">
        <v>9.64</v>
      </c>
      <c r="F452" s="28">
        <v>6.0999999999999999E-2</v>
      </c>
      <c r="G452" s="29">
        <v>41608</v>
      </c>
      <c r="H452" s="27">
        <v>9.64</v>
      </c>
      <c r="I452" s="28">
        <v>6.0999999999999999E-2</v>
      </c>
    </row>
    <row r="453" spans="1:9" x14ac:dyDescent="0.25">
      <c r="A453" s="27">
        <v>12279</v>
      </c>
      <c r="B453" s="27" t="s">
        <v>70</v>
      </c>
      <c r="C453" s="27">
        <v>496.65</v>
      </c>
      <c r="D453" s="27">
        <v>158</v>
      </c>
      <c r="E453" s="27">
        <v>9.59</v>
      </c>
      <c r="F453" s="28">
        <v>6.0699999999999997E-2</v>
      </c>
      <c r="G453" s="29">
        <v>41607</v>
      </c>
      <c r="H453" s="27">
        <v>9.59</v>
      </c>
      <c r="I453" s="28">
        <v>6.0699999999999997E-2</v>
      </c>
    </row>
    <row r="454" spans="1:9" x14ac:dyDescent="0.25">
      <c r="A454" s="27">
        <v>12279</v>
      </c>
      <c r="B454" s="27" t="s">
        <v>70</v>
      </c>
      <c r="C454" s="27">
        <v>496.62</v>
      </c>
      <c r="D454" s="27">
        <v>158</v>
      </c>
      <c r="E454" s="27">
        <v>9.5500000000000007</v>
      </c>
      <c r="F454" s="28">
        <v>6.0400000000000002E-2</v>
      </c>
      <c r="G454" s="29">
        <v>41606</v>
      </c>
      <c r="H454" s="27">
        <v>9.5500000000000007</v>
      </c>
      <c r="I454" s="28">
        <v>6.0400000000000002E-2</v>
      </c>
    </row>
    <row r="455" spans="1:9" x14ac:dyDescent="0.25">
      <c r="A455" s="27">
        <v>12279</v>
      </c>
      <c r="B455" s="27" t="s">
        <v>70</v>
      </c>
      <c r="C455" s="27">
        <v>496.55</v>
      </c>
      <c r="D455" s="27">
        <v>158</v>
      </c>
      <c r="E455" s="27">
        <v>9.4499999999999993</v>
      </c>
      <c r="F455" s="28">
        <v>5.9799999999999999E-2</v>
      </c>
      <c r="G455" s="29">
        <v>41605</v>
      </c>
      <c r="H455" s="27">
        <v>9.4499999999999993</v>
      </c>
      <c r="I455" s="28">
        <v>5.9799999999999999E-2</v>
      </c>
    </row>
    <row r="456" spans="1:9" x14ac:dyDescent="0.25">
      <c r="A456" s="27">
        <v>12279</v>
      </c>
      <c r="B456" s="27" t="s">
        <v>70</v>
      </c>
      <c r="C456" s="27">
        <v>496.54</v>
      </c>
      <c r="D456" s="27">
        <v>158</v>
      </c>
      <c r="E456" s="27">
        <v>9.43</v>
      </c>
      <c r="F456" s="28">
        <v>5.9700000000000003E-2</v>
      </c>
      <c r="G456" s="29">
        <v>41604</v>
      </c>
      <c r="H456" s="27">
        <v>9.43</v>
      </c>
      <c r="I456" s="28">
        <v>5.9700000000000003E-2</v>
      </c>
    </row>
    <row r="457" spans="1:9" x14ac:dyDescent="0.25">
      <c r="A457" s="27">
        <v>12279</v>
      </c>
      <c r="B457" s="27" t="s">
        <v>70</v>
      </c>
      <c r="C457" s="27">
        <v>496.51</v>
      </c>
      <c r="D457" s="27">
        <v>158</v>
      </c>
      <c r="E457" s="27">
        <v>9.39</v>
      </c>
      <c r="F457" s="28">
        <v>5.9400000000000001E-2</v>
      </c>
      <c r="G457" s="29">
        <v>41603</v>
      </c>
      <c r="H457" s="27">
        <v>9.39</v>
      </c>
      <c r="I457" s="28">
        <v>5.9400000000000001E-2</v>
      </c>
    </row>
    <row r="458" spans="1:9" x14ac:dyDescent="0.25">
      <c r="A458" s="27">
        <v>12279</v>
      </c>
      <c r="B458" s="27" t="s">
        <v>70</v>
      </c>
      <c r="C458" s="27">
        <v>496.5</v>
      </c>
      <c r="D458" s="27">
        <v>158</v>
      </c>
      <c r="E458" s="27">
        <v>9.3699999999999992</v>
      </c>
      <c r="F458" s="28">
        <v>5.9299999999999999E-2</v>
      </c>
      <c r="G458" s="29">
        <v>41602</v>
      </c>
      <c r="H458" s="27">
        <v>9.3699999999999992</v>
      </c>
      <c r="I458" s="28">
        <v>5.9299999999999999E-2</v>
      </c>
    </row>
    <row r="459" spans="1:9" x14ac:dyDescent="0.25">
      <c r="A459" s="27">
        <v>12279</v>
      </c>
      <c r="B459" s="27" t="s">
        <v>70</v>
      </c>
      <c r="C459" s="27">
        <v>496.49</v>
      </c>
      <c r="D459" s="27">
        <v>158</v>
      </c>
      <c r="E459" s="27">
        <v>9.36</v>
      </c>
      <c r="F459" s="28">
        <v>5.9200000000000003E-2</v>
      </c>
      <c r="G459" s="29">
        <v>41601</v>
      </c>
      <c r="H459" s="27">
        <v>9.36</v>
      </c>
      <c r="I459" s="28">
        <v>5.9200000000000003E-2</v>
      </c>
    </row>
    <row r="460" spans="1:9" x14ac:dyDescent="0.25">
      <c r="A460" s="27">
        <v>12279</v>
      </c>
      <c r="B460" s="27" t="s">
        <v>70</v>
      </c>
      <c r="C460" s="27">
        <v>496.51</v>
      </c>
      <c r="D460" s="27">
        <v>158</v>
      </c>
      <c r="E460" s="27">
        <v>9.39</v>
      </c>
      <c r="F460" s="28">
        <v>5.9400000000000001E-2</v>
      </c>
      <c r="G460" s="29">
        <v>41600</v>
      </c>
      <c r="H460" s="27">
        <v>9.39</v>
      </c>
      <c r="I460" s="28">
        <v>5.9400000000000001E-2</v>
      </c>
    </row>
    <row r="461" spans="1:9" x14ac:dyDescent="0.25">
      <c r="A461" s="27">
        <v>12279</v>
      </c>
      <c r="B461" s="27" t="s">
        <v>70</v>
      </c>
      <c r="C461" s="27">
        <v>496.51</v>
      </c>
      <c r="D461" s="27">
        <v>158</v>
      </c>
      <c r="E461" s="27">
        <v>9.39</v>
      </c>
      <c r="F461" s="28">
        <v>5.9400000000000001E-2</v>
      </c>
      <c r="G461" s="29">
        <v>41599</v>
      </c>
      <c r="H461" s="27">
        <v>9.39</v>
      </c>
      <c r="I461" s="28">
        <v>5.9400000000000001E-2</v>
      </c>
    </row>
    <row r="462" spans="1:9" x14ac:dyDescent="0.25">
      <c r="A462" s="27">
        <v>12279</v>
      </c>
      <c r="B462" s="27" t="s">
        <v>70</v>
      </c>
      <c r="C462" s="27">
        <v>496.52</v>
      </c>
      <c r="D462" s="27">
        <v>158</v>
      </c>
      <c r="E462" s="27">
        <v>9.4</v>
      </c>
      <c r="F462" s="28">
        <v>5.9499999999999997E-2</v>
      </c>
      <c r="G462" s="29">
        <v>41598</v>
      </c>
      <c r="H462" s="27">
        <v>9.4</v>
      </c>
      <c r="I462" s="28">
        <v>5.9499999999999997E-2</v>
      </c>
    </row>
    <row r="463" spans="1:9" x14ac:dyDescent="0.25">
      <c r="A463" s="27">
        <v>12279</v>
      </c>
      <c r="B463" s="27" t="s">
        <v>70</v>
      </c>
      <c r="C463" s="27">
        <v>496.52</v>
      </c>
      <c r="D463" s="27">
        <v>158</v>
      </c>
      <c r="E463" s="27">
        <v>9.4</v>
      </c>
      <c r="F463" s="28">
        <v>5.9499999999999997E-2</v>
      </c>
      <c r="G463" s="29">
        <v>41597</v>
      </c>
      <c r="H463" s="27">
        <v>9.4</v>
      </c>
      <c r="I463" s="28">
        <v>5.9499999999999997E-2</v>
      </c>
    </row>
    <row r="464" spans="1:9" x14ac:dyDescent="0.25">
      <c r="A464" s="27">
        <v>12279</v>
      </c>
      <c r="B464" s="27" t="s">
        <v>70</v>
      </c>
      <c r="C464" s="27">
        <v>496.53</v>
      </c>
      <c r="D464" s="27">
        <v>158</v>
      </c>
      <c r="E464" s="27">
        <v>9.42</v>
      </c>
      <c r="F464" s="28">
        <v>5.96E-2</v>
      </c>
      <c r="G464" s="29">
        <v>41596</v>
      </c>
      <c r="H464" s="27">
        <v>9.42</v>
      </c>
      <c r="I464" s="28">
        <v>5.96E-2</v>
      </c>
    </row>
    <row r="465" spans="1:9" x14ac:dyDescent="0.25">
      <c r="A465" s="27">
        <v>12279</v>
      </c>
      <c r="B465" s="27" t="s">
        <v>70</v>
      </c>
      <c r="C465" s="27">
        <v>496.53</v>
      </c>
      <c r="D465" s="27">
        <v>158</v>
      </c>
      <c r="E465" s="27">
        <v>9.42</v>
      </c>
      <c r="F465" s="28">
        <v>5.96E-2</v>
      </c>
      <c r="G465" s="29">
        <v>41595</v>
      </c>
      <c r="H465" s="27">
        <v>9.42</v>
      </c>
      <c r="I465" s="28">
        <v>5.96E-2</v>
      </c>
    </row>
    <row r="466" spans="1:9" x14ac:dyDescent="0.25">
      <c r="A466" s="27">
        <v>12279</v>
      </c>
      <c r="B466" s="27" t="s">
        <v>70</v>
      </c>
      <c r="C466" s="27">
        <v>496.54</v>
      </c>
      <c r="D466" s="27">
        <v>158</v>
      </c>
      <c r="E466" s="27">
        <v>9.43</v>
      </c>
      <c r="F466" s="28">
        <v>5.9700000000000003E-2</v>
      </c>
      <c r="G466" s="29">
        <v>41594</v>
      </c>
      <c r="H466" s="27">
        <v>9.43</v>
      </c>
      <c r="I466" s="28">
        <v>5.9700000000000003E-2</v>
      </c>
    </row>
    <row r="467" spans="1:9" x14ac:dyDescent="0.25">
      <c r="A467" s="27">
        <v>12279</v>
      </c>
      <c r="B467" s="27" t="s">
        <v>70</v>
      </c>
      <c r="C467" s="27">
        <v>496.54</v>
      </c>
      <c r="D467" s="27">
        <v>158</v>
      </c>
      <c r="E467" s="27">
        <v>9.43</v>
      </c>
      <c r="F467" s="28">
        <v>5.9700000000000003E-2</v>
      </c>
      <c r="G467" s="29">
        <v>41593</v>
      </c>
      <c r="H467" s="27">
        <v>9.43</v>
      </c>
      <c r="I467" s="28">
        <v>5.9700000000000003E-2</v>
      </c>
    </row>
    <row r="468" spans="1:9" x14ac:dyDescent="0.25">
      <c r="A468" s="27">
        <v>12279</v>
      </c>
      <c r="B468" s="27" t="s">
        <v>70</v>
      </c>
      <c r="C468" s="27">
        <v>496.55</v>
      </c>
      <c r="D468" s="27">
        <v>158</v>
      </c>
      <c r="E468" s="27">
        <v>9.4499999999999993</v>
      </c>
      <c r="F468" s="28">
        <v>5.9799999999999999E-2</v>
      </c>
      <c r="G468" s="29">
        <v>41592</v>
      </c>
      <c r="H468" s="27">
        <v>9.4499999999999993</v>
      </c>
      <c r="I468" s="28">
        <v>5.9799999999999999E-2</v>
      </c>
    </row>
    <row r="469" spans="1:9" x14ac:dyDescent="0.25">
      <c r="A469" s="27">
        <v>12279</v>
      </c>
      <c r="B469" s="27" t="s">
        <v>70</v>
      </c>
      <c r="C469" s="27">
        <v>496.55</v>
      </c>
      <c r="D469" s="27">
        <v>158</v>
      </c>
      <c r="E469" s="27">
        <v>9.4499999999999993</v>
      </c>
      <c r="F469" s="28">
        <v>5.9799999999999999E-2</v>
      </c>
      <c r="G469" s="29">
        <v>41591</v>
      </c>
      <c r="H469" s="27">
        <v>9.4499999999999993</v>
      </c>
      <c r="I469" s="28">
        <v>5.9799999999999999E-2</v>
      </c>
    </row>
    <row r="470" spans="1:9" x14ac:dyDescent="0.25">
      <c r="A470" s="27">
        <v>12279</v>
      </c>
      <c r="B470" s="27" t="s">
        <v>70</v>
      </c>
      <c r="C470" s="27">
        <v>496.55</v>
      </c>
      <c r="D470" s="27">
        <v>158</v>
      </c>
      <c r="E470" s="27">
        <v>9.4499999999999993</v>
      </c>
      <c r="F470" s="28">
        <v>5.9799999999999999E-2</v>
      </c>
      <c r="G470" s="29">
        <v>41590</v>
      </c>
      <c r="H470" s="27">
        <v>9.4499999999999993</v>
      </c>
      <c r="I470" s="28">
        <v>5.9799999999999999E-2</v>
      </c>
    </row>
    <row r="471" spans="1:9" x14ac:dyDescent="0.25">
      <c r="A471" s="27">
        <v>12279</v>
      </c>
      <c r="B471" s="27" t="s">
        <v>70</v>
      </c>
      <c r="C471" s="27">
        <v>496.55</v>
      </c>
      <c r="D471" s="27">
        <v>158</v>
      </c>
      <c r="E471" s="27">
        <v>9.4499999999999993</v>
      </c>
      <c r="F471" s="28">
        <v>5.9799999999999999E-2</v>
      </c>
      <c r="G471" s="29">
        <v>41589</v>
      </c>
      <c r="H471" s="27">
        <v>9.4499999999999993</v>
      </c>
      <c r="I471" s="28">
        <v>5.9799999999999999E-2</v>
      </c>
    </row>
    <row r="472" spans="1:9" x14ac:dyDescent="0.25">
      <c r="A472" s="27">
        <v>12279</v>
      </c>
      <c r="B472" s="27" t="s">
        <v>70</v>
      </c>
      <c r="C472" s="27">
        <v>496.55</v>
      </c>
      <c r="D472" s="27">
        <v>158</v>
      </c>
      <c r="E472" s="27">
        <v>9.4499999999999993</v>
      </c>
      <c r="F472" s="28">
        <v>5.9799999999999999E-2</v>
      </c>
      <c r="G472" s="29">
        <v>41588</v>
      </c>
      <c r="H472" s="27">
        <v>9.4499999999999993</v>
      </c>
      <c r="I472" s="28">
        <v>5.9799999999999999E-2</v>
      </c>
    </row>
    <row r="473" spans="1:9" x14ac:dyDescent="0.25">
      <c r="A473" s="27">
        <v>12279</v>
      </c>
      <c r="B473" s="27" t="s">
        <v>70</v>
      </c>
      <c r="C473" s="27">
        <v>496.55</v>
      </c>
      <c r="D473" s="27">
        <v>158</v>
      </c>
      <c r="E473" s="27">
        <v>9.4499999999999993</v>
      </c>
      <c r="F473" s="28">
        <v>5.9799999999999999E-2</v>
      </c>
      <c r="G473" s="29">
        <v>41587</v>
      </c>
      <c r="H473" s="27">
        <v>9.4499999999999993</v>
      </c>
      <c r="I473" s="28">
        <v>5.9799999999999999E-2</v>
      </c>
    </row>
    <row r="474" spans="1:9" x14ac:dyDescent="0.25">
      <c r="A474" s="27">
        <v>12279</v>
      </c>
      <c r="B474" s="27" t="s">
        <v>70</v>
      </c>
      <c r="C474" s="27">
        <v>496.54</v>
      </c>
      <c r="D474" s="27">
        <v>158</v>
      </c>
      <c r="E474" s="27">
        <v>9.43</v>
      </c>
      <c r="F474" s="28">
        <v>5.9700000000000003E-2</v>
      </c>
      <c r="G474" s="29">
        <v>41586</v>
      </c>
      <c r="H474" s="27">
        <v>9.43</v>
      </c>
      <c r="I474" s="28">
        <v>5.9700000000000003E-2</v>
      </c>
    </row>
    <row r="475" spans="1:9" x14ac:dyDescent="0.25">
      <c r="A475" s="27">
        <v>12279</v>
      </c>
      <c r="B475" s="27" t="s">
        <v>70</v>
      </c>
      <c r="C475" s="27">
        <v>496.54</v>
      </c>
      <c r="D475" s="27">
        <v>158</v>
      </c>
      <c r="E475" s="27">
        <v>9.43</v>
      </c>
      <c r="F475" s="28">
        <v>5.9700000000000003E-2</v>
      </c>
      <c r="G475" s="29">
        <v>41585</v>
      </c>
      <c r="H475" s="27">
        <v>9.43</v>
      </c>
      <c r="I475" s="28">
        <v>5.9700000000000003E-2</v>
      </c>
    </row>
    <row r="476" spans="1:9" x14ac:dyDescent="0.25">
      <c r="A476" s="27">
        <v>12279</v>
      </c>
      <c r="B476" s="27" t="s">
        <v>70</v>
      </c>
      <c r="C476" s="27">
        <v>496.54</v>
      </c>
      <c r="D476" s="27">
        <v>158</v>
      </c>
      <c r="E476" s="27">
        <v>9.43</v>
      </c>
      <c r="F476" s="28">
        <v>5.9700000000000003E-2</v>
      </c>
      <c r="G476" s="29">
        <v>41584</v>
      </c>
      <c r="H476" s="27">
        <v>9.43</v>
      </c>
      <c r="I476" s="28">
        <v>5.9700000000000003E-2</v>
      </c>
    </row>
    <row r="477" spans="1:9" x14ac:dyDescent="0.25">
      <c r="A477" s="27">
        <v>12279</v>
      </c>
      <c r="B477" s="27" t="s">
        <v>70</v>
      </c>
      <c r="C477" s="27">
        <v>496.53</v>
      </c>
      <c r="D477" s="27">
        <v>158</v>
      </c>
      <c r="E477" s="27">
        <v>9.42</v>
      </c>
      <c r="F477" s="28">
        <v>5.96E-2</v>
      </c>
      <c r="G477" s="29">
        <v>41583</v>
      </c>
      <c r="H477" s="27">
        <v>9.42</v>
      </c>
      <c r="I477" s="28">
        <v>5.96E-2</v>
      </c>
    </row>
    <row r="478" spans="1:9" x14ac:dyDescent="0.25">
      <c r="A478" s="27">
        <v>12279</v>
      </c>
      <c r="B478" s="27" t="s">
        <v>70</v>
      </c>
      <c r="C478" s="27">
        <v>496.54</v>
      </c>
      <c r="D478" s="27">
        <v>158</v>
      </c>
      <c r="E478" s="27">
        <v>9.43</v>
      </c>
      <c r="F478" s="28">
        <v>5.9700000000000003E-2</v>
      </c>
      <c r="G478" s="29">
        <v>41582</v>
      </c>
      <c r="H478" s="27">
        <v>9.43</v>
      </c>
      <c r="I478" s="28">
        <v>5.9700000000000003E-2</v>
      </c>
    </row>
    <row r="479" spans="1:9" x14ac:dyDescent="0.25">
      <c r="A479" s="27">
        <v>12279</v>
      </c>
      <c r="B479" s="27" t="s">
        <v>70</v>
      </c>
      <c r="C479" s="27">
        <v>496.55</v>
      </c>
      <c r="D479" s="27">
        <v>158</v>
      </c>
      <c r="E479" s="27">
        <v>9.4499999999999993</v>
      </c>
      <c r="F479" s="28">
        <v>5.9799999999999999E-2</v>
      </c>
      <c r="G479" s="29">
        <v>41581</v>
      </c>
      <c r="H479" s="27">
        <v>9.4499999999999993</v>
      </c>
      <c r="I479" s="28">
        <v>5.9799999999999999E-2</v>
      </c>
    </row>
    <row r="480" spans="1:9" x14ac:dyDescent="0.25">
      <c r="A480" s="27">
        <v>12279</v>
      </c>
      <c r="B480" s="27" t="s">
        <v>70</v>
      </c>
      <c r="C480" s="27">
        <v>496.55</v>
      </c>
      <c r="D480" s="27">
        <v>158</v>
      </c>
      <c r="E480" s="27">
        <v>9.4499999999999993</v>
      </c>
      <c r="F480" s="28">
        <v>5.9799999999999999E-2</v>
      </c>
      <c r="G480" s="29">
        <v>41580</v>
      </c>
      <c r="H480" s="27">
        <v>9.4499999999999993</v>
      </c>
      <c r="I480" s="28">
        <v>5.9799999999999999E-2</v>
      </c>
    </row>
    <row r="481" spans="1:9" x14ac:dyDescent="0.25">
      <c r="A481" s="27">
        <v>12279</v>
      </c>
      <c r="B481" s="27" t="s">
        <v>70</v>
      </c>
      <c r="C481" s="27">
        <v>496.56</v>
      </c>
      <c r="D481" s="27">
        <v>158</v>
      </c>
      <c r="E481" s="27">
        <v>9.4600000000000009</v>
      </c>
      <c r="F481" s="28">
        <v>5.9900000000000002E-2</v>
      </c>
      <c r="G481" s="29">
        <v>41579</v>
      </c>
      <c r="H481" s="27">
        <v>9.4600000000000009</v>
      </c>
      <c r="I481" s="28">
        <v>5.9900000000000002E-2</v>
      </c>
    </row>
    <row r="482" spans="1:9" x14ac:dyDescent="0.25">
      <c r="A482" s="27">
        <v>12279</v>
      </c>
      <c r="B482" s="27" t="s">
        <v>70</v>
      </c>
      <c r="C482" s="27">
        <v>496.56</v>
      </c>
      <c r="D482" s="27">
        <v>158</v>
      </c>
      <c r="E482" s="27">
        <v>9.4600000000000009</v>
      </c>
      <c r="F482" s="28">
        <v>5.9900000000000002E-2</v>
      </c>
      <c r="G482" s="29">
        <v>41578</v>
      </c>
      <c r="H482" s="27">
        <v>9.4600000000000009</v>
      </c>
      <c r="I482" s="28">
        <v>5.9900000000000002E-2</v>
      </c>
    </row>
    <row r="483" spans="1:9" x14ac:dyDescent="0.25">
      <c r="A483" s="27">
        <v>12279</v>
      </c>
      <c r="B483" s="27" t="s">
        <v>70</v>
      </c>
      <c r="C483" s="27">
        <v>496.57</v>
      </c>
      <c r="D483" s="27">
        <v>158</v>
      </c>
      <c r="E483" s="27">
        <v>9.4700000000000006</v>
      </c>
      <c r="F483" s="28">
        <v>5.9900000000000002E-2</v>
      </c>
      <c r="G483" s="29">
        <v>41577</v>
      </c>
      <c r="H483" s="27">
        <v>9.4700000000000006</v>
      </c>
      <c r="I483" s="28">
        <v>5.9900000000000002E-2</v>
      </c>
    </row>
    <row r="484" spans="1:9" x14ac:dyDescent="0.25">
      <c r="A484" s="27">
        <v>12279</v>
      </c>
      <c r="B484" s="27" t="s">
        <v>70</v>
      </c>
      <c r="C484" s="27">
        <v>496.57</v>
      </c>
      <c r="D484" s="27">
        <v>158</v>
      </c>
      <c r="E484" s="27">
        <v>9.4700000000000006</v>
      </c>
      <c r="F484" s="28">
        <v>5.9900000000000002E-2</v>
      </c>
      <c r="G484" s="29">
        <v>41576</v>
      </c>
      <c r="H484" s="27">
        <v>9.4700000000000006</v>
      </c>
      <c r="I484" s="28">
        <v>5.9900000000000002E-2</v>
      </c>
    </row>
    <row r="485" spans="1:9" x14ac:dyDescent="0.25">
      <c r="A485" s="27">
        <v>12279</v>
      </c>
      <c r="B485" s="27" t="s">
        <v>70</v>
      </c>
      <c r="C485" s="27">
        <v>496.57</v>
      </c>
      <c r="D485" s="27">
        <v>158</v>
      </c>
      <c r="E485" s="27">
        <v>9.4700000000000006</v>
      </c>
      <c r="F485" s="28">
        <v>5.9900000000000002E-2</v>
      </c>
      <c r="G485" s="29">
        <v>41575</v>
      </c>
      <c r="H485" s="27">
        <v>9.4700000000000006</v>
      </c>
      <c r="I485" s="28">
        <v>5.9900000000000002E-2</v>
      </c>
    </row>
    <row r="486" spans="1:9" x14ac:dyDescent="0.25">
      <c r="A486" s="27">
        <v>12279</v>
      </c>
      <c r="B486" s="27" t="s">
        <v>70</v>
      </c>
      <c r="C486" s="27">
        <v>496.58</v>
      </c>
      <c r="D486" s="27">
        <v>158</v>
      </c>
      <c r="E486" s="27">
        <v>9.49</v>
      </c>
      <c r="F486" s="28">
        <v>6.0100000000000001E-2</v>
      </c>
      <c r="G486" s="29">
        <v>41574</v>
      </c>
      <c r="H486" s="27">
        <v>9.49</v>
      </c>
      <c r="I486" s="28">
        <v>6.0100000000000001E-2</v>
      </c>
    </row>
    <row r="487" spans="1:9" x14ac:dyDescent="0.25">
      <c r="A487" s="27">
        <v>12279</v>
      </c>
      <c r="B487" s="27" t="s">
        <v>70</v>
      </c>
      <c r="C487" s="27">
        <v>496.58</v>
      </c>
      <c r="D487" s="27">
        <v>158</v>
      </c>
      <c r="E487" s="27">
        <v>9.49</v>
      </c>
      <c r="F487" s="28">
        <v>6.0100000000000001E-2</v>
      </c>
      <c r="G487" s="29">
        <v>41573</v>
      </c>
      <c r="H487" s="27">
        <v>9.49</v>
      </c>
      <c r="I487" s="28">
        <v>6.0100000000000001E-2</v>
      </c>
    </row>
    <row r="488" spans="1:9" x14ac:dyDescent="0.25">
      <c r="A488" s="27">
        <v>12279</v>
      </c>
      <c r="B488" s="27" t="s">
        <v>70</v>
      </c>
      <c r="C488" s="27">
        <v>496.58</v>
      </c>
      <c r="D488" s="27">
        <v>158</v>
      </c>
      <c r="E488" s="27">
        <v>9.49</v>
      </c>
      <c r="F488" s="28">
        <v>6.0100000000000001E-2</v>
      </c>
      <c r="G488" s="29">
        <v>41572</v>
      </c>
      <c r="H488" s="27">
        <v>9.49</v>
      </c>
      <c r="I488" s="28">
        <v>6.0100000000000001E-2</v>
      </c>
    </row>
    <row r="489" spans="1:9" x14ac:dyDescent="0.25">
      <c r="A489" s="27">
        <v>12279</v>
      </c>
      <c r="B489" s="27" t="s">
        <v>70</v>
      </c>
      <c r="C489" s="27">
        <v>496.59</v>
      </c>
      <c r="D489" s="27">
        <v>158</v>
      </c>
      <c r="E489" s="27">
        <v>9.5</v>
      </c>
      <c r="F489" s="28">
        <v>6.0100000000000001E-2</v>
      </c>
      <c r="G489" s="29">
        <v>41571</v>
      </c>
      <c r="H489" s="27">
        <v>9.5</v>
      </c>
      <c r="I489" s="28">
        <v>6.0100000000000001E-2</v>
      </c>
    </row>
    <row r="490" spans="1:9" x14ac:dyDescent="0.25">
      <c r="A490" s="27">
        <v>12279</v>
      </c>
      <c r="B490" s="27" t="s">
        <v>70</v>
      </c>
      <c r="C490" s="27">
        <v>496.59</v>
      </c>
      <c r="D490" s="27">
        <v>158</v>
      </c>
      <c r="E490" s="27">
        <v>9.5</v>
      </c>
      <c r="F490" s="28">
        <v>6.0100000000000001E-2</v>
      </c>
      <c r="G490" s="29">
        <v>41570</v>
      </c>
      <c r="H490" s="27">
        <v>9.5</v>
      </c>
      <c r="I490" s="28">
        <v>6.0100000000000001E-2</v>
      </c>
    </row>
    <row r="491" spans="1:9" x14ac:dyDescent="0.25">
      <c r="A491" s="27">
        <v>12279</v>
      </c>
      <c r="B491" s="27" t="s">
        <v>70</v>
      </c>
      <c r="C491" s="27">
        <v>496.59</v>
      </c>
      <c r="D491" s="27">
        <v>158</v>
      </c>
      <c r="E491" s="27">
        <v>9.5</v>
      </c>
      <c r="F491" s="28">
        <v>6.0100000000000001E-2</v>
      </c>
      <c r="G491" s="29">
        <v>41569</v>
      </c>
      <c r="H491" s="27">
        <v>9.5</v>
      </c>
      <c r="I491" s="28">
        <v>6.0100000000000001E-2</v>
      </c>
    </row>
    <row r="492" spans="1:9" x14ac:dyDescent="0.25">
      <c r="A492" s="27">
        <v>12279</v>
      </c>
      <c r="B492" s="27" t="s">
        <v>70</v>
      </c>
      <c r="C492" s="27">
        <v>496.58</v>
      </c>
      <c r="D492" s="27">
        <v>158</v>
      </c>
      <c r="E492" s="27">
        <v>9.49</v>
      </c>
      <c r="F492" s="28">
        <v>6.0100000000000001E-2</v>
      </c>
      <c r="G492" s="29">
        <v>41568</v>
      </c>
      <c r="H492" s="27">
        <v>9.49</v>
      </c>
      <c r="I492" s="28">
        <v>6.0100000000000001E-2</v>
      </c>
    </row>
    <row r="493" spans="1:9" x14ac:dyDescent="0.25">
      <c r="A493" s="27">
        <v>12279</v>
      </c>
      <c r="B493" s="27" t="s">
        <v>70</v>
      </c>
      <c r="C493" s="27">
        <v>496.56</v>
      </c>
      <c r="D493" s="27">
        <v>158</v>
      </c>
      <c r="E493" s="27">
        <v>9.4600000000000009</v>
      </c>
      <c r="F493" s="28">
        <v>5.9900000000000002E-2</v>
      </c>
      <c r="G493" s="29">
        <v>41567</v>
      </c>
      <c r="H493" s="27">
        <v>9.4600000000000009</v>
      </c>
      <c r="I493" s="28">
        <v>5.9900000000000002E-2</v>
      </c>
    </row>
    <row r="494" spans="1:9" x14ac:dyDescent="0.25">
      <c r="A494" s="27">
        <v>12279</v>
      </c>
      <c r="B494" s="27" t="s">
        <v>70</v>
      </c>
      <c r="C494" s="27">
        <v>496.56</v>
      </c>
      <c r="D494" s="27">
        <v>158</v>
      </c>
      <c r="E494" s="27">
        <v>9.4600000000000009</v>
      </c>
      <c r="F494" s="28">
        <v>5.9900000000000002E-2</v>
      </c>
      <c r="G494" s="29">
        <v>41566</v>
      </c>
      <c r="H494" s="27">
        <v>9.4600000000000009</v>
      </c>
      <c r="I494" s="28">
        <v>5.9900000000000002E-2</v>
      </c>
    </row>
    <row r="495" spans="1:9" x14ac:dyDescent="0.25">
      <c r="A495" s="27">
        <v>12279</v>
      </c>
      <c r="B495" s="27" t="s">
        <v>70</v>
      </c>
      <c r="C495" s="27">
        <v>496.56</v>
      </c>
      <c r="D495" s="27">
        <v>158</v>
      </c>
      <c r="E495" s="27">
        <v>9.4600000000000009</v>
      </c>
      <c r="F495" s="28">
        <v>5.9900000000000002E-2</v>
      </c>
      <c r="G495" s="29">
        <v>41565</v>
      </c>
      <c r="H495" s="27">
        <v>9.4600000000000009</v>
      </c>
      <c r="I495" s="28">
        <v>5.9900000000000002E-2</v>
      </c>
    </row>
    <row r="496" spans="1:9" x14ac:dyDescent="0.25">
      <c r="A496" s="27">
        <v>12279</v>
      </c>
      <c r="B496" s="27" t="s">
        <v>70</v>
      </c>
      <c r="C496" s="27">
        <v>496.56</v>
      </c>
      <c r="D496" s="27">
        <v>158</v>
      </c>
      <c r="E496" s="27">
        <v>9.4600000000000009</v>
      </c>
      <c r="F496" s="28">
        <v>5.9900000000000002E-2</v>
      </c>
      <c r="G496" s="29">
        <v>41564</v>
      </c>
      <c r="H496" s="27">
        <v>9.4600000000000009</v>
      </c>
      <c r="I496" s="28">
        <v>5.9900000000000002E-2</v>
      </c>
    </row>
    <row r="497" spans="1:9" x14ac:dyDescent="0.25">
      <c r="A497" s="27">
        <v>12279</v>
      </c>
      <c r="B497" s="27" t="s">
        <v>70</v>
      </c>
      <c r="C497" s="27">
        <v>496.57</v>
      </c>
      <c r="D497" s="27">
        <v>158</v>
      </c>
      <c r="E497" s="27">
        <v>9.4700000000000006</v>
      </c>
      <c r="F497" s="28">
        <v>5.9900000000000002E-2</v>
      </c>
      <c r="G497" s="29">
        <v>41563</v>
      </c>
      <c r="H497" s="27">
        <v>9.4700000000000006</v>
      </c>
      <c r="I497" s="28">
        <v>5.9900000000000002E-2</v>
      </c>
    </row>
    <row r="498" spans="1:9" x14ac:dyDescent="0.25">
      <c r="A498" s="27">
        <v>12279</v>
      </c>
      <c r="B498" s="27" t="s">
        <v>70</v>
      </c>
      <c r="C498" s="27">
        <v>496.57</v>
      </c>
      <c r="D498" s="27">
        <v>158</v>
      </c>
      <c r="E498" s="27">
        <v>9.4700000000000006</v>
      </c>
      <c r="F498" s="28">
        <v>5.9900000000000002E-2</v>
      </c>
      <c r="G498" s="29">
        <v>41562</v>
      </c>
      <c r="H498" s="27">
        <v>9.4700000000000006</v>
      </c>
      <c r="I498" s="28">
        <v>5.9900000000000002E-2</v>
      </c>
    </row>
    <row r="499" spans="1:9" x14ac:dyDescent="0.25">
      <c r="A499" s="27">
        <v>12279</v>
      </c>
      <c r="B499" s="27" t="s">
        <v>70</v>
      </c>
      <c r="C499" s="27">
        <v>496.58</v>
      </c>
      <c r="D499" s="27">
        <v>158</v>
      </c>
      <c r="E499" s="27">
        <v>9.49</v>
      </c>
      <c r="F499" s="28">
        <v>6.0100000000000001E-2</v>
      </c>
      <c r="G499" s="29">
        <v>41561</v>
      </c>
      <c r="H499" s="27">
        <v>9.49</v>
      </c>
      <c r="I499" s="28">
        <v>6.0100000000000001E-2</v>
      </c>
    </row>
    <row r="500" spans="1:9" x14ac:dyDescent="0.25">
      <c r="A500" s="27">
        <v>12279</v>
      </c>
      <c r="B500" s="27" t="s">
        <v>70</v>
      </c>
      <c r="C500" s="27">
        <v>496.58</v>
      </c>
      <c r="D500" s="27">
        <v>158</v>
      </c>
      <c r="E500" s="27">
        <v>9.49</v>
      </c>
      <c r="F500" s="28">
        <v>6.0100000000000001E-2</v>
      </c>
      <c r="G500" s="29">
        <v>41560</v>
      </c>
      <c r="H500" s="27">
        <v>9.49</v>
      </c>
      <c r="I500" s="28">
        <v>6.0100000000000001E-2</v>
      </c>
    </row>
    <row r="501" spans="1:9" x14ac:dyDescent="0.25">
      <c r="A501" s="27">
        <v>12279</v>
      </c>
      <c r="B501" s="27" t="s">
        <v>70</v>
      </c>
      <c r="C501" s="27">
        <v>496.58</v>
      </c>
      <c r="D501" s="27">
        <v>158</v>
      </c>
      <c r="E501" s="27">
        <v>9.49</v>
      </c>
      <c r="F501" s="28">
        <v>6.0100000000000001E-2</v>
      </c>
      <c r="G501" s="29">
        <v>41559</v>
      </c>
      <c r="H501" s="27">
        <v>9.49</v>
      </c>
      <c r="I501" s="28">
        <v>6.0100000000000001E-2</v>
      </c>
    </row>
    <row r="502" spans="1:9" x14ac:dyDescent="0.25">
      <c r="A502" s="27">
        <v>12279</v>
      </c>
      <c r="B502" s="27" t="s">
        <v>70</v>
      </c>
      <c r="C502" s="27">
        <v>496.59</v>
      </c>
      <c r="D502" s="27">
        <v>158</v>
      </c>
      <c r="E502" s="27">
        <v>9.5</v>
      </c>
      <c r="F502" s="28">
        <v>6.0100000000000001E-2</v>
      </c>
      <c r="G502" s="29">
        <v>41558</v>
      </c>
      <c r="H502" s="27">
        <v>9.5</v>
      </c>
      <c r="I502" s="28">
        <v>6.0100000000000001E-2</v>
      </c>
    </row>
    <row r="503" spans="1:9" x14ac:dyDescent="0.25">
      <c r="A503" s="27">
        <v>12279</v>
      </c>
      <c r="B503" s="27" t="s">
        <v>70</v>
      </c>
      <c r="C503" s="27">
        <v>496.6</v>
      </c>
      <c r="D503" s="27">
        <v>158</v>
      </c>
      <c r="E503" s="27">
        <v>9.52</v>
      </c>
      <c r="F503" s="28">
        <v>6.0299999999999999E-2</v>
      </c>
      <c r="G503" s="29">
        <v>41557</v>
      </c>
      <c r="H503" s="27">
        <v>9.52</v>
      </c>
      <c r="I503" s="28">
        <v>6.0299999999999999E-2</v>
      </c>
    </row>
    <row r="504" spans="1:9" x14ac:dyDescent="0.25">
      <c r="A504" s="27">
        <v>12279</v>
      </c>
      <c r="B504" s="27" t="s">
        <v>70</v>
      </c>
      <c r="C504" s="27">
        <v>496.6</v>
      </c>
      <c r="D504" s="27">
        <v>158</v>
      </c>
      <c r="E504" s="27">
        <v>9.52</v>
      </c>
      <c r="F504" s="28">
        <v>6.0299999999999999E-2</v>
      </c>
      <c r="G504" s="29">
        <v>41556</v>
      </c>
      <c r="H504" s="27">
        <v>9.52</v>
      </c>
      <c r="I504" s="28">
        <v>6.0299999999999999E-2</v>
      </c>
    </row>
    <row r="505" spans="1:9" x14ac:dyDescent="0.25">
      <c r="A505" s="27">
        <v>12279</v>
      </c>
      <c r="B505" s="27" t="s">
        <v>70</v>
      </c>
      <c r="C505" s="27">
        <v>496.6</v>
      </c>
      <c r="D505" s="27">
        <v>158</v>
      </c>
      <c r="E505" s="27">
        <v>9.52</v>
      </c>
      <c r="F505" s="28">
        <v>6.0299999999999999E-2</v>
      </c>
      <c r="G505" s="29">
        <v>41555</v>
      </c>
      <c r="H505" s="27">
        <v>9.52</v>
      </c>
      <c r="I505" s="28">
        <v>6.0299999999999999E-2</v>
      </c>
    </row>
    <row r="506" spans="1:9" x14ac:dyDescent="0.25">
      <c r="A506" s="27">
        <v>12279</v>
      </c>
      <c r="B506" s="27" t="s">
        <v>70</v>
      </c>
      <c r="C506" s="27">
        <v>496.62</v>
      </c>
      <c r="D506" s="27">
        <v>158</v>
      </c>
      <c r="E506" s="27">
        <v>9.5500000000000007</v>
      </c>
      <c r="F506" s="28">
        <v>6.0400000000000002E-2</v>
      </c>
      <c r="G506" s="29">
        <v>41554</v>
      </c>
      <c r="H506" s="27">
        <v>9.5500000000000007</v>
      </c>
      <c r="I506" s="28">
        <v>6.0400000000000002E-2</v>
      </c>
    </row>
    <row r="507" spans="1:9" x14ac:dyDescent="0.25">
      <c r="A507" s="27">
        <v>12279</v>
      </c>
      <c r="B507" s="27" t="s">
        <v>70</v>
      </c>
      <c r="C507" s="27">
        <v>496.62</v>
      </c>
      <c r="D507" s="27">
        <v>158</v>
      </c>
      <c r="E507" s="27">
        <v>9.5500000000000007</v>
      </c>
      <c r="F507" s="28">
        <v>6.0400000000000002E-2</v>
      </c>
      <c r="G507" s="29">
        <v>41553</v>
      </c>
      <c r="H507" s="27">
        <v>9.5500000000000007</v>
      </c>
      <c r="I507" s="28">
        <v>6.0400000000000002E-2</v>
      </c>
    </row>
    <row r="508" spans="1:9" x14ac:dyDescent="0.25">
      <c r="A508" s="27">
        <v>12279</v>
      </c>
      <c r="B508" s="27" t="s">
        <v>70</v>
      </c>
      <c r="C508" s="27">
        <v>496.63</v>
      </c>
      <c r="D508" s="27">
        <v>158</v>
      </c>
      <c r="E508" s="27">
        <v>9.56</v>
      </c>
      <c r="F508" s="28">
        <v>6.0499999999999998E-2</v>
      </c>
      <c r="G508" s="29">
        <v>41552</v>
      </c>
      <c r="H508" s="27">
        <v>9.56</v>
      </c>
      <c r="I508" s="28">
        <v>6.0499999999999998E-2</v>
      </c>
    </row>
    <row r="509" spans="1:9" x14ac:dyDescent="0.25">
      <c r="A509" s="27">
        <v>12279</v>
      </c>
      <c r="B509" s="27" t="s">
        <v>70</v>
      </c>
      <c r="C509" s="27">
        <v>496.63</v>
      </c>
      <c r="D509" s="27">
        <v>158</v>
      </c>
      <c r="E509" s="27">
        <v>9.56</v>
      </c>
      <c r="F509" s="28">
        <v>6.0499999999999998E-2</v>
      </c>
      <c r="G509" s="29">
        <v>41551</v>
      </c>
      <c r="H509" s="27">
        <v>9.56</v>
      </c>
      <c r="I509" s="28">
        <v>6.0499999999999998E-2</v>
      </c>
    </row>
    <row r="510" spans="1:9" x14ac:dyDescent="0.25">
      <c r="A510" s="27">
        <v>12279</v>
      </c>
      <c r="B510" s="27" t="s">
        <v>70</v>
      </c>
      <c r="C510" s="27">
        <v>496.64</v>
      </c>
      <c r="D510" s="27">
        <v>158</v>
      </c>
      <c r="E510" s="27">
        <v>9.58</v>
      </c>
      <c r="F510" s="28">
        <v>6.0600000000000001E-2</v>
      </c>
      <c r="G510" s="29">
        <v>41550</v>
      </c>
      <c r="H510" s="27">
        <v>9.58</v>
      </c>
      <c r="I510" s="28">
        <v>6.0600000000000001E-2</v>
      </c>
    </row>
    <row r="511" spans="1:9" x14ac:dyDescent="0.25">
      <c r="A511" s="27">
        <v>12279</v>
      </c>
      <c r="B511" s="27" t="s">
        <v>70</v>
      </c>
      <c r="C511" s="27">
        <v>496.64</v>
      </c>
      <c r="D511" s="27">
        <v>158</v>
      </c>
      <c r="E511" s="27">
        <v>9.58</v>
      </c>
      <c r="F511" s="28">
        <v>6.0600000000000001E-2</v>
      </c>
      <c r="G511" s="29">
        <v>41549</v>
      </c>
      <c r="H511" s="27">
        <v>9.58</v>
      </c>
      <c r="I511" s="28">
        <v>6.0600000000000001E-2</v>
      </c>
    </row>
    <row r="512" spans="1:9" x14ac:dyDescent="0.25">
      <c r="A512" s="27">
        <v>12279</v>
      </c>
      <c r="B512" s="27" t="s">
        <v>70</v>
      </c>
      <c r="C512" s="27">
        <v>496.65</v>
      </c>
      <c r="D512" s="27">
        <v>158</v>
      </c>
      <c r="E512" s="27">
        <v>9.59</v>
      </c>
      <c r="F512" s="28">
        <v>6.0699999999999997E-2</v>
      </c>
      <c r="G512" s="29">
        <v>41548</v>
      </c>
      <c r="H512" s="27">
        <v>9.59</v>
      </c>
      <c r="I512" s="28">
        <v>6.0699999999999997E-2</v>
      </c>
    </row>
    <row r="513" spans="1:9" x14ac:dyDescent="0.25">
      <c r="A513" s="27">
        <v>12279</v>
      </c>
      <c r="B513" s="27" t="s">
        <v>70</v>
      </c>
      <c r="C513" s="27">
        <v>496.65</v>
      </c>
      <c r="D513" s="27">
        <v>158</v>
      </c>
      <c r="E513" s="27">
        <v>9.59</v>
      </c>
      <c r="F513" s="28">
        <v>6.0699999999999997E-2</v>
      </c>
      <c r="G513" s="29">
        <v>41547</v>
      </c>
      <c r="H513" s="27">
        <v>9.59</v>
      </c>
      <c r="I513" s="28">
        <v>6.0699999999999997E-2</v>
      </c>
    </row>
    <row r="514" spans="1:9" x14ac:dyDescent="0.25">
      <c r="A514" s="27">
        <v>12279</v>
      </c>
      <c r="B514" s="27" t="s">
        <v>70</v>
      </c>
      <c r="C514" s="27">
        <v>496.65</v>
      </c>
      <c r="D514" s="27">
        <v>158</v>
      </c>
      <c r="E514" s="27">
        <v>9.59</v>
      </c>
      <c r="F514" s="28">
        <v>6.0699999999999997E-2</v>
      </c>
      <c r="G514" s="29">
        <v>41546</v>
      </c>
      <c r="H514" s="27">
        <v>9.59</v>
      </c>
      <c r="I514" s="28">
        <v>6.0699999999999997E-2</v>
      </c>
    </row>
    <row r="515" spans="1:9" x14ac:dyDescent="0.25">
      <c r="A515" s="27">
        <v>12279</v>
      </c>
      <c r="B515" s="27" t="s">
        <v>70</v>
      </c>
      <c r="C515" s="27">
        <v>496.66</v>
      </c>
      <c r="D515" s="27">
        <v>158</v>
      </c>
      <c r="E515" s="27">
        <v>9.61</v>
      </c>
      <c r="F515" s="28">
        <v>6.08E-2</v>
      </c>
      <c r="G515" s="29">
        <v>41545</v>
      </c>
      <c r="H515" s="27">
        <v>9.61</v>
      </c>
      <c r="I515" s="28">
        <v>6.08E-2</v>
      </c>
    </row>
    <row r="516" spans="1:9" x14ac:dyDescent="0.25">
      <c r="A516" s="27">
        <v>12279</v>
      </c>
      <c r="B516" s="27" t="s">
        <v>70</v>
      </c>
      <c r="C516" s="27">
        <v>496.67</v>
      </c>
      <c r="D516" s="27">
        <v>158</v>
      </c>
      <c r="E516" s="27">
        <v>9.6199999999999992</v>
      </c>
      <c r="F516" s="28">
        <v>6.0900000000000003E-2</v>
      </c>
      <c r="G516" s="29">
        <v>41544</v>
      </c>
      <c r="H516" s="27">
        <v>9.6199999999999992</v>
      </c>
      <c r="I516" s="28">
        <v>6.0900000000000003E-2</v>
      </c>
    </row>
    <row r="517" spans="1:9" x14ac:dyDescent="0.25">
      <c r="A517" s="27">
        <v>12279</v>
      </c>
      <c r="B517" s="27" t="s">
        <v>70</v>
      </c>
      <c r="C517" s="27">
        <v>496.68</v>
      </c>
      <c r="D517" s="27">
        <v>158</v>
      </c>
      <c r="E517" s="27">
        <v>9.64</v>
      </c>
      <c r="F517" s="28">
        <v>6.0999999999999999E-2</v>
      </c>
      <c r="G517" s="29">
        <v>41543</v>
      </c>
      <c r="H517" s="27">
        <v>9.64</v>
      </c>
      <c r="I517" s="28">
        <v>6.0999999999999999E-2</v>
      </c>
    </row>
    <row r="518" spans="1:9" x14ac:dyDescent="0.25">
      <c r="A518" s="27">
        <v>12279</v>
      </c>
      <c r="B518" s="27" t="s">
        <v>70</v>
      </c>
      <c r="C518" s="27">
        <v>496.69</v>
      </c>
      <c r="D518" s="27">
        <v>158</v>
      </c>
      <c r="E518" s="27">
        <v>9.65</v>
      </c>
      <c r="F518" s="28">
        <v>6.1100000000000002E-2</v>
      </c>
      <c r="G518" s="29">
        <v>41542</v>
      </c>
      <c r="H518" s="27">
        <v>9.65</v>
      </c>
      <c r="I518" s="28">
        <v>6.1100000000000002E-2</v>
      </c>
    </row>
    <row r="519" spans="1:9" x14ac:dyDescent="0.25">
      <c r="A519" s="27">
        <v>12279</v>
      </c>
      <c r="B519" s="27" t="s">
        <v>70</v>
      </c>
      <c r="C519" s="27">
        <v>496.69</v>
      </c>
      <c r="D519" s="27">
        <v>158</v>
      </c>
      <c r="E519" s="27">
        <v>9.65</v>
      </c>
      <c r="F519" s="28">
        <v>6.1100000000000002E-2</v>
      </c>
      <c r="G519" s="29">
        <v>41541</v>
      </c>
      <c r="H519" s="27">
        <v>9.65</v>
      </c>
      <c r="I519" s="28">
        <v>6.1100000000000002E-2</v>
      </c>
    </row>
    <row r="520" spans="1:9" x14ac:dyDescent="0.25">
      <c r="A520" s="27">
        <v>12279</v>
      </c>
      <c r="B520" s="27" t="s">
        <v>70</v>
      </c>
      <c r="C520" s="27">
        <v>496.69</v>
      </c>
      <c r="D520" s="27">
        <v>158</v>
      </c>
      <c r="E520" s="27">
        <v>9.65</v>
      </c>
      <c r="F520" s="28">
        <v>6.1100000000000002E-2</v>
      </c>
      <c r="G520" s="29">
        <v>41540</v>
      </c>
      <c r="H520" s="27">
        <v>9.65</v>
      </c>
      <c r="I520" s="28">
        <v>6.1100000000000002E-2</v>
      </c>
    </row>
    <row r="521" spans="1:9" x14ac:dyDescent="0.25">
      <c r="A521" s="27">
        <v>12279</v>
      </c>
      <c r="B521" s="27" t="s">
        <v>70</v>
      </c>
      <c r="C521" s="27">
        <v>496.69</v>
      </c>
      <c r="D521" s="27">
        <v>158</v>
      </c>
      <c r="E521" s="27">
        <v>9.65</v>
      </c>
      <c r="F521" s="28">
        <v>6.1100000000000002E-2</v>
      </c>
      <c r="G521" s="29">
        <v>41539</v>
      </c>
      <c r="H521" s="27">
        <v>9.65</v>
      </c>
      <c r="I521" s="28">
        <v>6.1100000000000002E-2</v>
      </c>
    </row>
    <row r="522" spans="1:9" x14ac:dyDescent="0.25">
      <c r="A522" s="27">
        <v>12279</v>
      </c>
      <c r="B522" s="27" t="s">
        <v>70</v>
      </c>
      <c r="C522" s="27">
        <v>496.7</v>
      </c>
      <c r="D522" s="27">
        <v>158</v>
      </c>
      <c r="E522" s="27">
        <v>9.67</v>
      </c>
      <c r="F522" s="28">
        <v>6.1199999999999997E-2</v>
      </c>
      <c r="G522" s="29">
        <v>41538</v>
      </c>
      <c r="H522" s="27">
        <v>9.67</v>
      </c>
      <c r="I522" s="28">
        <v>6.1199999999999997E-2</v>
      </c>
    </row>
    <row r="523" spans="1:9" x14ac:dyDescent="0.25">
      <c r="A523" s="27">
        <v>12279</v>
      </c>
      <c r="B523" s="27" t="s">
        <v>70</v>
      </c>
      <c r="C523" s="27">
        <v>496.7</v>
      </c>
      <c r="D523" s="27">
        <v>158</v>
      </c>
      <c r="E523" s="27">
        <v>9.67</v>
      </c>
      <c r="F523" s="28">
        <v>6.1199999999999997E-2</v>
      </c>
      <c r="G523" s="29">
        <v>41537</v>
      </c>
      <c r="H523" s="27">
        <v>9.67</v>
      </c>
      <c r="I523" s="28">
        <v>6.1199999999999997E-2</v>
      </c>
    </row>
    <row r="524" spans="1:9" x14ac:dyDescent="0.25">
      <c r="A524" s="27">
        <v>12279</v>
      </c>
      <c r="B524" s="27" t="s">
        <v>70</v>
      </c>
      <c r="C524" s="27">
        <v>496.7</v>
      </c>
      <c r="D524" s="27">
        <v>158</v>
      </c>
      <c r="E524" s="27">
        <v>9.67</v>
      </c>
      <c r="F524" s="28">
        <v>6.1199999999999997E-2</v>
      </c>
      <c r="G524" s="29">
        <v>41536</v>
      </c>
      <c r="H524" s="27">
        <v>9.67</v>
      </c>
      <c r="I524" s="28">
        <v>6.1199999999999997E-2</v>
      </c>
    </row>
    <row r="525" spans="1:9" x14ac:dyDescent="0.25">
      <c r="A525" s="27">
        <v>12279</v>
      </c>
      <c r="B525" s="27" t="s">
        <v>70</v>
      </c>
      <c r="C525" s="27">
        <v>496.7</v>
      </c>
      <c r="D525" s="27">
        <v>158</v>
      </c>
      <c r="E525" s="27">
        <v>9.67</v>
      </c>
      <c r="F525" s="28">
        <v>6.1199999999999997E-2</v>
      </c>
      <c r="G525" s="29">
        <v>41535</v>
      </c>
      <c r="H525" s="27">
        <v>9.67</v>
      </c>
      <c r="I525" s="28">
        <v>6.1199999999999997E-2</v>
      </c>
    </row>
    <row r="526" spans="1:9" x14ac:dyDescent="0.25">
      <c r="A526" s="27">
        <v>12279</v>
      </c>
      <c r="B526" s="27" t="s">
        <v>70</v>
      </c>
      <c r="C526" s="27">
        <v>496.7</v>
      </c>
      <c r="D526" s="27">
        <v>158</v>
      </c>
      <c r="E526" s="27">
        <v>9.67</v>
      </c>
      <c r="F526" s="28">
        <v>6.1199999999999997E-2</v>
      </c>
      <c r="G526" s="29">
        <v>41534</v>
      </c>
      <c r="H526" s="27">
        <v>9.67</v>
      </c>
      <c r="I526" s="28">
        <v>6.1199999999999997E-2</v>
      </c>
    </row>
    <row r="527" spans="1:9" x14ac:dyDescent="0.25">
      <c r="A527" s="27">
        <v>12279</v>
      </c>
      <c r="B527" s="27" t="s">
        <v>70</v>
      </c>
      <c r="C527" s="27">
        <v>496.7</v>
      </c>
      <c r="D527" s="27">
        <v>158</v>
      </c>
      <c r="E527" s="27">
        <v>9.67</v>
      </c>
      <c r="F527" s="28">
        <v>6.1199999999999997E-2</v>
      </c>
      <c r="G527" s="29">
        <v>41533</v>
      </c>
      <c r="H527" s="27">
        <v>9.67</v>
      </c>
      <c r="I527" s="28">
        <v>6.1199999999999997E-2</v>
      </c>
    </row>
    <row r="528" spans="1:9" x14ac:dyDescent="0.25">
      <c r="A528" s="27">
        <v>12279</v>
      </c>
      <c r="B528" s="27" t="s">
        <v>70</v>
      </c>
      <c r="C528" s="27">
        <v>496.7</v>
      </c>
      <c r="D528" s="27">
        <v>158</v>
      </c>
      <c r="E528" s="27">
        <v>9.67</v>
      </c>
      <c r="F528" s="28">
        <v>6.1199999999999997E-2</v>
      </c>
      <c r="G528" s="29">
        <v>41532</v>
      </c>
      <c r="H528" s="27">
        <v>9.67</v>
      </c>
      <c r="I528" s="28">
        <v>6.1199999999999997E-2</v>
      </c>
    </row>
    <row r="529" spans="1:9" x14ac:dyDescent="0.25">
      <c r="A529" s="27">
        <v>12279</v>
      </c>
      <c r="B529" s="27" t="s">
        <v>70</v>
      </c>
      <c r="C529" s="27">
        <v>496.7</v>
      </c>
      <c r="D529" s="27">
        <v>158</v>
      </c>
      <c r="E529" s="27">
        <v>9.67</v>
      </c>
      <c r="F529" s="28">
        <v>6.1199999999999997E-2</v>
      </c>
      <c r="G529" s="29">
        <v>41531</v>
      </c>
      <c r="H529" s="27">
        <v>9.67</v>
      </c>
      <c r="I529" s="28">
        <v>6.1199999999999997E-2</v>
      </c>
    </row>
    <row r="530" spans="1:9" x14ac:dyDescent="0.25">
      <c r="A530" s="27">
        <v>12279</v>
      </c>
      <c r="B530" s="27" t="s">
        <v>70</v>
      </c>
      <c r="C530" s="27">
        <v>496.71</v>
      </c>
      <c r="D530" s="27">
        <v>158</v>
      </c>
      <c r="E530" s="27">
        <v>9.68</v>
      </c>
      <c r="F530" s="28">
        <v>6.13E-2</v>
      </c>
      <c r="G530" s="29">
        <v>41530</v>
      </c>
      <c r="H530" s="27">
        <v>9.68</v>
      </c>
      <c r="I530" s="28">
        <v>6.13E-2</v>
      </c>
    </row>
    <row r="531" spans="1:9" x14ac:dyDescent="0.25">
      <c r="A531" s="27">
        <v>12279</v>
      </c>
      <c r="B531" s="27" t="s">
        <v>70</v>
      </c>
      <c r="C531" s="27">
        <v>496.71</v>
      </c>
      <c r="D531" s="27">
        <v>158</v>
      </c>
      <c r="E531" s="27">
        <v>9.68</v>
      </c>
      <c r="F531" s="28">
        <v>6.13E-2</v>
      </c>
      <c r="G531" s="29">
        <v>41529</v>
      </c>
      <c r="H531" s="27">
        <v>9.68</v>
      </c>
      <c r="I531" s="28">
        <v>6.13E-2</v>
      </c>
    </row>
    <row r="532" spans="1:9" x14ac:dyDescent="0.25">
      <c r="A532" s="27">
        <v>12279</v>
      </c>
      <c r="B532" s="27" t="s">
        <v>70</v>
      </c>
      <c r="C532" s="27">
        <v>496.72</v>
      </c>
      <c r="D532" s="27">
        <v>158</v>
      </c>
      <c r="E532" s="27">
        <v>9.6999999999999993</v>
      </c>
      <c r="F532" s="28">
        <v>6.1400000000000003E-2</v>
      </c>
      <c r="G532" s="29">
        <v>41528</v>
      </c>
      <c r="H532" s="27">
        <v>9.6999999999999993</v>
      </c>
      <c r="I532" s="28">
        <v>6.1400000000000003E-2</v>
      </c>
    </row>
    <row r="533" spans="1:9" x14ac:dyDescent="0.25">
      <c r="A533" s="27">
        <v>12279</v>
      </c>
      <c r="B533" s="27" t="s">
        <v>70</v>
      </c>
      <c r="C533" s="27">
        <v>496.72</v>
      </c>
      <c r="D533" s="27">
        <v>158</v>
      </c>
      <c r="E533" s="27">
        <v>9.6999999999999993</v>
      </c>
      <c r="F533" s="28">
        <v>6.1400000000000003E-2</v>
      </c>
      <c r="G533" s="29">
        <v>41527</v>
      </c>
      <c r="H533" s="27">
        <v>9.6999999999999993</v>
      </c>
      <c r="I533" s="28">
        <v>6.1400000000000003E-2</v>
      </c>
    </row>
    <row r="534" spans="1:9" x14ac:dyDescent="0.25">
      <c r="A534" s="27">
        <v>12279</v>
      </c>
      <c r="B534" s="27" t="s">
        <v>70</v>
      </c>
      <c r="C534" s="27">
        <v>496.72</v>
      </c>
      <c r="D534" s="27">
        <v>158</v>
      </c>
      <c r="E534" s="27">
        <v>9.6999999999999993</v>
      </c>
      <c r="F534" s="28">
        <v>6.1400000000000003E-2</v>
      </c>
      <c r="G534" s="29">
        <v>41526</v>
      </c>
      <c r="H534" s="27">
        <v>9.6999999999999993</v>
      </c>
      <c r="I534" s="28">
        <v>6.1400000000000003E-2</v>
      </c>
    </row>
    <row r="535" spans="1:9" x14ac:dyDescent="0.25">
      <c r="A535" s="27">
        <v>12279</v>
      </c>
      <c r="B535" s="27" t="s">
        <v>70</v>
      </c>
      <c r="C535" s="27">
        <v>496.72</v>
      </c>
      <c r="D535" s="27">
        <v>158</v>
      </c>
      <c r="E535" s="27">
        <v>9.6999999999999993</v>
      </c>
      <c r="F535" s="28">
        <v>6.1400000000000003E-2</v>
      </c>
      <c r="G535" s="29">
        <v>41525</v>
      </c>
      <c r="H535" s="27">
        <v>9.6999999999999993</v>
      </c>
      <c r="I535" s="28">
        <v>6.1400000000000003E-2</v>
      </c>
    </row>
    <row r="536" spans="1:9" x14ac:dyDescent="0.25">
      <c r="A536" s="27">
        <v>12279</v>
      </c>
      <c r="B536" s="27" t="s">
        <v>70</v>
      </c>
      <c r="C536" s="27">
        <v>496.72</v>
      </c>
      <c r="D536" s="27">
        <v>158</v>
      </c>
      <c r="E536" s="27">
        <v>9.6999999999999993</v>
      </c>
      <c r="F536" s="28">
        <v>6.1400000000000003E-2</v>
      </c>
      <c r="G536" s="29">
        <v>41524</v>
      </c>
      <c r="H536" s="27">
        <v>9.6999999999999993</v>
      </c>
      <c r="I536" s="28">
        <v>6.1400000000000003E-2</v>
      </c>
    </row>
    <row r="537" spans="1:9" x14ac:dyDescent="0.25">
      <c r="A537" s="27">
        <v>12279</v>
      </c>
      <c r="B537" s="27" t="s">
        <v>70</v>
      </c>
      <c r="C537" s="27">
        <v>496.72</v>
      </c>
      <c r="D537" s="27">
        <v>158</v>
      </c>
      <c r="E537" s="27">
        <v>9.6999999999999993</v>
      </c>
      <c r="F537" s="28">
        <v>6.1400000000000003E-2</v>
      </c>
      <c r="G537" s="29">
        <v>41523</v>
      </c>
      <c r="H537" s="27">
        <v>9.6999999999999993</v>
      </c>
      <c r="I537" s="28">
        <v>6.1400000000000003E-2</v>
      </c>
    </row>
    <row r="538" spans="1:9" x14ac:dyDescent="0.25">
      <c r="A538" s="27">
        <v>12279</v>
      </c>
      <c r="B538" s="27" t="s">
        <v>70</v>
      </c>
      <c r="C538" s="27">
        <v>496.72</v>
      </c>
      <c r="D538" s="27">
        <v>158</v>
      </c>
      <c r="E538" s="27">
        <v>9.6999999999999993</v>
      </c>
      <c r="F538" s="28">
        <v>6.1400000000000003E-2</v>
      </c>
      <c r="G538" s="29">
        <v>41522</v>
      </c>
      <c r="H538" s="27">
        <v>9.6999999999999993</v>
      </c>
      <c r="I538" s="28">
        <v>6.1400000000000003E-2</v>
      </c>
    </row>
    <row r="539" spans="1:9" x14ac:dyDescent="0.25">
      <c r="A539" s="27">
        <v>12279</v>
      </c>
      <c r="B539" s="27" t="s">
        <v>70</v>
      </c>
      <c r="C539" s="27">
        <v>496.72</v>
      </c>
      <c r="D539" s="27">
        <v>158</v>
      </c>
      <c r="E539" s="27">
        <v>9.6999999999999993</v>
      </c>
      <c r="F539" s="28">
        <v>6.1400000000000003E-2</v>
      </c>
      <c r="G539" s="29">
        <v>41521</v>
      </c>
      <c r="H539" s="27">
        <v>9.6999999999999993</v>
      </c>
      <c r="I539" s="28">
        <v>6.1400000000000003E-2</v>
      </c>
    </row>
    <row r="540" spans="1:9" x14ac:dyDescent="0.25">
      <c r="A540" s="27">
        <v>12279</v>
      </c>
      <c r="B540" s="27" t="s">
        <v>70</v>
      </c>
      <c r="C540" s="27">
        <v>496.72</v>
      </c>
      <c r="D540" s="27">
        <v>158</v>
      </c>
      <c r="E540" s="27">
        <v>9.6999999999999993</v>
      </c>
      <c r="F540" s="28">
        <v>6.1400000000000003E-2</v>
      </c>
      <c r="G540" s="29">
        <v>41520</v>
      </c>
      <c r="H540" s="27">
        <v>9.6999999999999993</v>
      </c>
      <c r="I540" s="28">
        <v>6.1400000000000003E-2</v>
      </c>
    </row>
    <row r="541" spans="1:9" x14ac:dyDescent="0.25">
      <c r="A541" s="27">
        <v>12279</v>
      </c>
      <c r="B541" s="27" t="s">
        <v>70</v>
      </c>
      <c r="C541" s="27">
        <v>496.72</v>
      </c>
      <c r="D541" s="27">
        <v>158</v>
      </c>
      <c r="E541" s="27">
        <v>9.6999999999999993</v>
      </c>
      <c r="F541" s="28">
        <v>6.1400000000000003E-2</v>
      </c>
      <c r="G541" s="29">
        <v>41519</v>
      </c>
      <c r="H541" s="27">
        <v>9.6999999999999993</v>
      </c>
      <c r="I541" s="28">
        <v>6.1400000000000003E-2</v>
      </c>
    </row>
    <row r="542" spans="1:9" x14ac:dyDescent="0.25">
      <c r="A542" s="27">
        <v>12279</v>
      </c>
      <c r="B542" s="27" t="s">
        <v>70</v>
      </c>
      <c r="C542" s="27">
        <v>496.72</v>
      </c>
      <c r="D542" s="27">
        <v>158</v>
      </c>
      <c r="E542" s="27">
        <v>9.6999999999999993</v>
      </c>
      <c r="F542" s="28">
        <v>6.1400000000000003E-2</v>
      </c>
      <c r="G542" s="29">
        <v>41518</v>
      </c>
      <c r="H542" s="27">
        <v>9.6999999999999993</v>
      </c>
      <c r="I542" s="28">
        <v>6.1400000000000003E-2</v>
      </c>
    </row>
    <row r="543" spans="1:9" x14ac:dyDescent="0.25">
      <c r="A543" s="27">
        <v>12279</v>
      </c>
      <c r="B543" s="27" t="s">
        <v>70</v>
      </c>
      <c r="C543" s="27">
        <v>496.73</v>
      </c>
      <c r="D543" s="27">
        <v>158</v>
      </c>
      <c r="E543" s="27">
        <v>9.73</v>
      </c>
      <c r="F543" s="28">
        <v>6.1600000000000002E-2</v>
      </c>
      <c r="G543" s="29">
        <v>41517</v>
      </c>
      <c r="H543" s="27">
        <v>9.73</v>
      </c>
      <c r="I543" s="28">
        <v>6.1600000000000002E-2</v>
      </c>
    </row>
    <row r="544" spans="1:9" x14ac:dyDescent="0.25">
      <c r="A544" s="27">
        <v>12279</v>
      </c>
      <c r="B544" s="27" t="s">
        <v>70</v>
      </c>
      <c r="C544" s="27">
        <v>496.73</v>
      </c>
      <c r="D544" s="27">
        <v>158</v>
      </c>
      <c r="E544" s="27">
        <v>9.73</v>
      </c>
      <c r="F544" s="28">
        <v>6.1600000000000002E-2</v>
      </c>
      <c r="G544" s="29">
        <v>41516</v>
      </c>
      <c r="H544" s="27">
        <v>9.73</v>
      </c>
      <c r="I544" s="28">
        <v>6.1600000000000002E-2</v>
      </c>
    </row>
    <row r="545" spans="1:9" x14ac:dyDescent="0.25">
      <c r="A545" s="27">
        <v>12279</v>
      </c>
      <c r="B545" s="27" t="s">
        <v>70</v>
      </c>
      <c r="C545" s="27">
        <v>496.74</v>
      </c>
      <c r="D545" s="27">
        <v>158</v>
      </c>
      <c r="E545" s="27">
        <v>9.73</v>
      </c>
      <c r="F545" s="28">
        <v>6.1600000000000002E-2</v>
      </c>
      <c r="G545" s="29">
        <v>41515</v>
      </c>
      <c r="H545" s="27">
        <v>9.73</v>
      </c>
      <c r="I545" s="28">
        <v>6.1600000000000002E-2</v>
      </c>
    </row>
    <row r="546" spans="1:9" x14ac:dyDescent="0.25">
      <c r="A546" s="27">
        <v>12279</v>
      </c>
      <c r="B546" s="27" t="s">
        <v>70</v>
      </c>
      <c r="C546" s="27">
        <v>496.74</v>
      </c>
      <c r="D546" s="27">
        <v>158</v>
      </c>
      <c r="E546" s="27">
        <v>9.73</v>
      </c>
      <c r="F546" s="28">
        <v>6.1600000000000002E-2</v>
      </c>
      <c r="G546" s="29">
        <v>41514</v>
      </c>
      <c r="H546" s="27">
        <v>9.73</v>
      </c>
      <c r="I546" s="28">
        <v>6.1600000000000002E-2</v>
      </c>
    </row>
    <row r="547" spans="1:9" x14ac:dyDescent="0.25">
      <c r="A547" s="27">
        <v>12279</v>
      </c>
      <c r="B547" s="27" t="s">
        <v>70</v>
      </c>
      <c r="C547" s="27">
        <v>496.74</v>
      </c>
      <c r="D547" s="27">
        <v>158</v>
      </c>
      <c r="E547" s="27">
        <v>9.73</v>
      </c>
      <c r="F547" s="28">
        <v>6.1600000000000002E-2</v>
      </c>
      <c r="G547" s="29">
        <v>41513</v>
      </c>
      <c r="H547" s="27">
        <v>9.73</v>
      </c>
      <c r="I547" s="28">
        <v>6.1600000000000002E-2</v>
      </c>
    </row>
    <row r="548" spans="1:9" x14ac:dyDescent="0.25">
      <c r="A548" s="27">
        <v>12279</v>
      </c>
      <c r="B548" s="27" t="s">
        <v>70</v>
      </c>
      <c r="C548" s="27">
        <v>496.74</v>
      </c>
      <c r="D548" s="27">
        <v>158</v>
      </c>
      <c r="E548" s="27">
        <v>9.73</v>
      </c>
      <c r="F548" s="28">
        <v>6.1600000000000002E-2</v>
      </c>
      <c r="G548" s="29">
        <v>41512</v>
      </c>
      <c r="H548" s="27">
        <v>9.73</v>
      </c>
      <c r="I548" s="28">
        <v>6.1600000000000002E-2</v>
      </c>
    </row>
    <row r="549" spans="1:9" x14ac:dyDescent="0.25">
      <c r="A549" s="27">
        <v>12279</v>
      </c>
      <c r="B549" s="27" t="s">
        <v>70</v>
      </c>
      <c r="C549" s="27">
        <v>496.74</v>
      </c>
      <c r="D549" s="27">
        <v>158</v>
      </c>
      <c r="E549" s="27">
        <v>9.73</v>
      </c>
      <c r="F549" s="28">
        <v>6.1600000000000002E-2</v>
      </c>
      <c r="G549" s="29">
        <v>41511</v>
      </c>
      <c r="H549" s="27">
        <v>9.73</v>
      </c>
      <c r="I549" s="28">
        <v>6.1600000000000002E-2</v>
      </c>
    </row>
    <row r="550" spans="1:9" x14ac:dyDescent="0.25">
      <c r="A550" s="27">
        <v>12279</v>
      </c>
      <c r="B550" s="27" t="s">
        <v>70</v>
      </c>
      <c r="C550" s="27">
        <v>496.75</v>
      </c>
      <c r="D550" s="27">
        <v>158</v>
      </c>
      <c r="E550" s="27">
        <v>9.75</v>
      </c>
      <c r="F550" s="28">
        <v>6.1699999999999998E-2</v>
      </c>
      <c r="G550" s="29">
        <v>41510</v>
      </c>
      <c r="H550" s="27">
        <v>9.75</v>
      </c>
      <c r="I550" s="28">
        <v>6.1699999999999998E-2</v>
      </c>
    </row>
    <row r="551" spans="1:9" x14ac:dyDescent="0.25">
      <c r="A551" s="27">
        <v>12279</v>
      </c>
      <c r="B551" s="27" t="s">
        <v>70</v>
      </c>
      <c r="C551" s="27">
        <v>496.75</v>
      </c>
      <c r="D551" s="27">
        <v>158</v>
      </c>
      <c r="E551" s="27">
        <v>9.75</v>
      </c>
      <c r="F551" s="28">
        <v>6.1699999999999998E-2</v>
      </c>
      <c r="G551" s="29">
        <v>41509</v>
      </c>
      <c r="H551" s="27">
        <v>9.75</v>
      </c>
      <c r="I551" s="28">
        <v>6.1699999999999998E-2</v>
      </c>
    </row>
    <row r="552" spans="1:9" x14ac:dyDescent="0.25">
      <c r="A552" s="27">
        <v>12279</v>
      </c>
      <c r="B552" s="27" t="s">
        <v>70</v>
      </c>
      <c r="C552" s="27">
        <v>496.75</v>
      </c>
      <c r="D552" s="27">
        <v>158</v>
      </c>
      <c r="E552" s="27">
        <v>9.75</v>
      </c>
      <c r="F552" s="28">
        <v>6.1699999999999998E-2</v>
      </c>
      <c r="G552" s="29">
        <v>41508</v>
      </c>
      <c r="H552" s="27">
        <v>9.75</v>
      </c>
      <c r="I552" s="28">
        <v>6.1699999999999998E-2</v>
      </c>
    </row>
    <row r="553" spans="1:9" x14ac:dyDescent="0.25">
      <c r="A553" s="27">
        <v>12279</v>
      </c>
      <c r="B553" s="27" t="s">
        <v>70</v>
      </c>
      <c r="C553" s="27">
        <v>496.75</v>
      </c>
      <c r="D553" s="27">
        <v>158</v>
      </c>
      <c r="E553" s="27">
        <v>9.75</v>
      </c>
      <c r="F553" s="28">
        <v>6.1699999999999998E-2</v>
      </c>
      <c r="G553" s="29">
        <v>41507</v>
      </c>
      <c r="H553" s="27">
        <v>9.75</v>
      </c>
      <c r="I553" s="28">
        <v>6.1699999999999998E-2</v>
      </c>
    </row>
    <row r="554" spans="1:9" x14ac:dyDescent="0.25">
      <c r="A554" s="27">
        <v>12279</v>
      </c>
      <c r="B554" s="27" t="s">
        <v>70</v>
      </c>
      <c r="C554" s="27">
        <v>496.76</v>
      </c>
      <c r="D554" s="27">
        <v>158</v>
      </c>
      <c r="E554" s="27">
        <v>9.76</v>
      </c>
      <c r="F554" s="28">
        <v>6.1800000000000001E-2</v>
      </c>
      <c r="G554" s="29">
        <v>41506</v>
      </c>
      <c r="H554" s="27">
        <v>9.76</v>
      </c>
      <c r="I554" s="28">
        <v>6.1800000000000001E-2</v>
      </c>
    </row>
    <row r="555" spans="1:9" x14ac:dyDescent="0.25">
      <c r="A555" s="27">
        <v>12279</v>
      </c>
      <c r="B555" s="27" t="s">
        <v>70</v>
      </c>
      <c r="C555" s="27">
        <v>496.76</v>
      </c>
      <c r="D555" s="27">
        <v>158</v>
      </c>
      <c r="E555" s="27">
        <v>9.76</v>
      </c>
      <c r="F555" s="28">
        <v>6.1800000000000001E-2</v>
      </c>
      <c r="G555" s="29">
        <v>41505</v>
      </c>
      <c r="H555" s="27">
        <v>9.76</v>
      </c>
      <c r="I555" s="28">
        <v>6.1800000000000001E-2</v>
      </c>
    </row>
    <row r="556" spans="1:9" x14ac:dyDescent="0.25">
      <c r="A556" s="27">
        <v>12279</v>
      </c>
      <c r="B556" s="27" t="s">
        <v>70</v>
      </c>
      <c r="C556" s="27">
        <v>496.76</v>
      </c>
      <c r="D556" s="27">
        <v>158</v>
      </c>
      <c r="E556" s="27">
        <v>9.76</v>
      </c>
      <c r="F556" s="28">
        <v>6.1800000000000001E-2</v>
      </c>
      <c r="G556" s="29">
        <v>41504</v>
      </c>
      <c r="H556" s="27">
        <v>9.76</v>
      </c>
      <c r="I556" s="28">
        <v>6.1800000000000001E-2</v>
      </c>
    </row>
    <row r="557" spans="1:9" x14ac:dyDescent="0.25">
      <c r="A557" s="27">
        <v>12279</v>
      </c>
      <c r="B557" s="27" t="s">
        <v>70</v>
      </c>
      <c r="C557" s="27">
        <v>496.76</v>
      </c>
      <c r="D557" s="27">
        <v>158</v>
      </c>
      <c r="E557" s="27">
        <v>9.76</v>
      </c>
      <c r="F557" s="28">
        <v>6.1800000000000001E-2</v>
      </c>
      <c r="G557" s="29">
        <v>41503</v>
      </c>
      <c r="H557" s="27">
        <v>9.76</v>
      </c>
      <c r="I557" s="28">
        <v>6.1800000000000001E-2</v>
      </c>
    </row>
    <row r="558" spans="1:9" x14ac:dyDescent="0.25">
      <c r="A558" s="27">
        <v>12279</v>
      </c>
      <c r="B558" s="27" t="s">
        <v>70</v>
      </c>
      <c r="C558" s="27">
        <v>496.77</v>
      </c>
      <c r="D558" s="27">
        <v>158</v>
      </c>
      <c r="E558" s="27">
        <v>9.77</v>
      </c>
      <c r="F558" s="28">
        <v>6.1800000000000001E-2</v>
      </c>
      <c r="G558" s="29">
        <v>41502</v>
      </c>
      <c r="H558" s="27">
        <v>9.77</v>
      </c>
      <c r="I558" s="28">
        <v>6.1800000000000001E-2</v>
      </c>
    </row>
    <row r="559" spans="1:9" x14ac:dyDescent="0.25">
      <c r="A559" s="27">
        <v>12279</v>
      </c>
      <c r="B559" s="27" t="s">
        <v>70</v>
      </c>
      <c r="C559" s="27">
        <v>496.78</v>
      </c>
      <c r="D559" s="27">
        <v>158</v>
      </c>
      <c r="E559" s="27">
        <v>9.7899999999999991</v>
      </c>
      <c r="F559" s="28">
        <v>6.2E-2</v>
      </c>
      <c r="G559" s="29">
        <v>41501</v>
      </c>
      <c r="H559" s="27">
        <v>9.7899999999999991</v>
      </c>
      <c r="I559" s="28">
        <v>6.2E-2</v>
      </c>
    </row>
    <row r="560" spans="1:9" x14ac:dyDescent="0.25">
      <c r="A560" s="27">
        <v>12279</v>
      </c>
      <c r="B560" s="27" t="s">
        <v>70</v>
      </c>
      <c r="C560" s="27">
        <v>496.79</v>
      </c>
      <c r="D560" s="27">
        <v>158</v>
      </c>
      <c r="E560" s="27">
        <v>9.8000000000000007</v>
      </c>
      <c r="F560" s="28">
        <v>6.2E-2</v>
      </c>
      <c r="G560" s="29">
        <v>41500</v>
      </c>
      <c r="H560" s="27">
        <v>9.8000000000000007</v>
      </c>
      <c r="I560" s="28">
        <v>6.2E-2</v>
      </c>
    </row>
    <row r="561" spans="1:9" x14ac:dyDescent="0.25">
      <c r="A561" s="27">
        <v>12279</v>
      </c>
      <c r="B561" s="27" t="s">
        <v>70</v>
      </c>
      <c r="C561" s="27">
        <v>496.8</v>
      </c>
      <c r="D561" s="27">
        <v>158</v>
      </c>
      <c r="E561" s="27">
        <v>9.82</v>
      </c>
      <c r="F561" s="28">
        <v>6.2199999999999998E-2</v>
      </c>
      <c r="G561" s="29">
        <v>41499</v>
      </c>
      <c r="H561" s="27">
        <v>9.82</v>
      </c>
      <c r="I561" s="28">
        <v>6.2199999999999998E-2</v>
      </c>
    </row>
    <row r="562" spans="1:9" x14ac:dyDescent="0.25">
      <c r="A562" s="27">
        <v>12279</v>
      </c>
      <c r="B562" s="27" t="s">
        <v>70</v>
      </c>
      <c r="C562" s="27">
        <v>496.81</v>
      </c>
      <c r="D562" s="27">
        <v>158</v>
      </c>
      <c r="E562" s="27">
        <v>9.83</v>
      </c>
      <c r="F562" s="28">
        <v>6.2199999999999998E-2</v>
      </c>
      <c r="G562" s="29">
        <v>41498</v>
      </c>
      <c r="H562" s="27">
        <v>9.83</v>
      </c>
      <c r="I562" s="28">
        <v>6.2199999999999998E-2</v>
      </c>
    </row>
    <row r="563" spans="1:9" x14ac:dyDescent="0.25">
      <c r="A563" s="27">
        <v>12279</v>
      </c>
      <c r="B563" s="27" t="s">
        <v>70</v>
      </c>
      <c r="C563" s="27">
        <v>496.81</v>
      </c>
      <c r="D563" s="27">
        <v>158</v>
      </c>
      <c r="E563" s="27">
        <v>9.83</v>
      </c>
      <c r="F563" s="28">
        <v>6.2199999999999998E-2</v>
      </c>
      <c r="G563" s="29">
        <v>41497</v>
      </c>
      <c r="H563" s="27">
        <v>9.83</v>
      </c>
      <c r="I563" s="28">
        <v>6.2199999999999998E-2</v>
      </c>
    </row>
    <row r="564" spans="1:9" x14ac:dyDescent="0.25">
      <c r="A564" s="27">
        <v>12279</v>
      </c>
      <c r="B564" s="27" t="s">
        <v>70</v>
      </c>
      <c r="C564" s="27">
        <v>496.82</v>
      </c>
      <c r="D564" s="27">
        <v>158</v>
      </c>
      <c r="E564" s="27">
        <v>9.85</v>
      </c>
      <c r="F564" s="28">
        <v>6.2300000000000001E-2</v>
      </c>
      <c r="G564" s="29">
        <v>41496</v>
      </c>
      <c r="H564" s="27">
        <v>9.85</v>
      </c>
      <c r="I564" s="28">
        <v>6.2300000000000001E-2</v>
      </c>
    </row>
    <row r="565" spans="1:9" x14ac:dyDescent="0.25">
      <c r="A565" s="27">
        <v>12279</v>
      </c>
      <c r="B565" s="27" t="s">
        <v>70</v>
      </c>
      <c r="C565" s="27">
        <v>496.82</v>
      </c>
      <c r="D565" s="27">
        <v>158</v>
      </c>
      <c r="E565" s="27">
        <v>9.85</v>
      </c>
      <c r="F565" s="28">
        <v>6.2300000000000001E-2</v>
      </c>
      <c r="G565" s="29">
        <v>41495</v>
      </c>
      <c r="H565" s="27">
        <v>9.85</v>
      </c>
      <c r="I565" s="28">
        <v>6.2300000000000001E-2</v>
      </c>
    </row>
    <row r="566" spans="1:9" x14ac:dyDescent="0.25">
      <c r="A566" s="27">
        <v>12279</v>
      </c>
      <c r="B566" s="27" t="s">
        <v>70</v>
      </c>
      <c r="C566" s="27">
        <v>496.83</v>
      </c>
      <c r="D566" s="27">
        <v>158</v>
      </c>
      <c r="E566" s="27">
        <v>9.86</v>
      </c>
      <c r="F566" s="28">
        <v>6.2399999999999997E-2</v>
      </c>
      <c r="G566" s="29">
        <v>41494</v>
      </c>
      <c r="H566" s="27">
        <v>9.86</v>
      </c>
      <c r="I566" s="28">
        <v>6.2399999999999997E-2</v>
      </c>
    </row>
    <row r="567" spans="1:9" x14ac:dyDescent="0.25">
      <c r="A567" s="27">
        <v>12279</v>
      </c>
      <c r="B567" s="27" t="s">
        <v>70</v>
      </c>
      <c r="C567" s="27">
        <v>496.83</v>
      </c>
      <c r="D567" s="27">
        <v>158</v>
      </c>
      <c r="E567" s="27">
        <v>9.86</v>
      </c>
      <c r="F567" s="28">
        <v>6.2399999999999997E-2</v>
      </c>
      <c r="G567" s="29">
        <v>41493</v>
      </c>
      <c r="H567" s="27">
        <v>9.86</v>
      </c>
      <c r="I567" s="28">
        <v>6.2399999999999997E-2</v>
      </c>
    </row>
    <row r="568" spans="1:9" x14ac:dyDescent="0.25">
      <c r="A568" s="27">
        <v>12279</v>
      </c>
      <c r="B568" s="27" t="s">
        <v>70</v>
      </c>
      <c r="C568" s="27">
        <v>496.84</v>
      </c>
      <c r="D568" s="27">
        <v>158</v>
      </c>
      <c r="E568" s="27">
        <v>9.8800000000000008</v>
      </c>
      <c r="F568" s="28">
        <v>6.25E-2</v>
      </c>
      <c r="G568" s="29">
        <v>41492</v>
      </c>
      <c r="H568" s="27">
        <v>9.8800000000000008</v>
      </c>
      <c r="I568" s="28">
        <v>6.25E-2</v>
      </c>
    </row>
    <row r="569" spans="1:9" x14ac:dyDescent="0.25">
      <c r="A569" s="27">
        <v>12279</v>
      </c>
      <c r="B569" s="27" t="s">
        <v>70</v>
      </c>
      <c r="C569" s="27">
        <v>496.84</v>
      </c>
      <c r="D569" s="27">
        <v>158</v>
      </c>
      <c r="E569" s="27">
        <v>9.8800000000000008</v>
      </c>
      <c r="F569" s="28">
        <v>6.25E-2</v>
      </c>
      <c r="G569" s="29">
        <v>41491</v>
      </c>
      <c r="H569" s="27">
        <v>9.8800000000000008</v>
      </c>
      <c r="I569" s="28">
        <v>6.25E-2</v>
      </c>
    </row>
    <row r="570" spans="1:9" x14ac:dyDescent="0.25">
      <c r="A570" s="27">
        <v>12279</v>
      </c>
      <c r="B570" s="27" t="s">
        <v>70</v>
      </c>
      <c r="C570" s="27">
        <v>496.84</v>
      </c>
      <c r="D570" s="27">
        <v>158</v>
      </c>
      <c r="E570" s="27">
        <v>9.8800000000000008</v>
      </c>
      <c r="F570" s="28">
        <v>6.25E-2</v>
      </c>
      <c r="G570" s="29">
        <v>41490</v>
      </c>
      <c r="H570" s="27">
        <v>9.8800000000000008</v>
      </c>
      <c r="I570" s="28">
        <v>6.25E-2</v>
      </c>
    </row>
    <row r="571" spans="1:9" x14ac:dyDescent="0.25">
      <c r="A571" s="27">
        <v>12279</v>
      </c>
      <c r="B571" s="27" t="s">
        <v>70</v>
      </c>
      <c r="C571" s="27">
        <v>496.84</v>
      </c>
      <c r="D571" s="27">
        <v>158</v>
      </c>
      <c r="E571" s="27">
        <v>9.8800000000000008</v>
      </c>
      <c r="F571" s="28">
        <v>6.25E-2</v>
      </c>
      <c r="G571" s="29">
        <v>41489</v>
      </c>
      <c r="H571" s="27">
        <v>9.8800000000000008</v>
      </c>
      <c r="I571" s="28">
        <v>6.25E-2</v>
      </c>
    </row>
    <row r="572" spans="1:9" x14ac:dyDescent="0.25">
      <c r="A572" s="27">
        <v>12279</v>
      </c>
      <c r="B572" s="27" t="s">
        <v>70</v>
      </c>
      <c r="C572" s="27">
        <v>496.84</v>
      </c>
      <c r="D572" s="27">
        <v>158</v>
      </c>
      <c r="E572" s="27">
        <v>9.8800000000000008</v>
      </c>
      <c r="F572" s="28">
        <v>6.25E-2</v>
      </c>
      <c r="G572" s="29">
        <v>41488</v>
      </c>
      <c r="H572" s="27">
        <v>9.8800000000000008</v>
      </c>
      <c r="I572" s="28">
        <v>6.25E-2</v>
      </c>
    </row>
    <row r="573" spans="1:9" x14ac:dyDescent="0.25">
      <c r="A573" s="27">
        <v>12279</v>
      </c>
      <c r="B573" s="27" t="s">
        <v>70</v>
      </c>
      <c r="C573" s="27">
        <v>496.84</v>
      </c>
      <c r="D573" s="27">
        <v>158</v>
      </c>
      <c r="E573" s="27">
        <v>9.8800000000000008</v>
      </c>
      <c r="F573" s="28">
        <v>6.25E-2</v>
      </c>
      <c r="G573" s="29">
        <v>41487</v>
      </c>
      <c r="H573" s="27">
        <v>9.8800000000000008</v>
      </c>
      <c r="I573" s="28">
        <v>6.25E-2</v>
      </c>
    </row>
    <row r="574" spans="1:9" x14ac:dyDescent="0.25">
      <c r="A574" s="27">
        <v>12279</v>
      </c>
      <c r="B574" s="27" t="s">
        <v>70</v>
      </c>
      <c r="C574" s="27">
        <v>496.84</v>
      </c>
      <c r="D574" s="27">
        <v>158</v>
      </c>
      <c r="E574" s="27">
        <v>9.8800000000000008</v>
      </c>
      <c r="F574" s="28">
        <v>6.25E-2</v>
      </c>
      <c r="G574" s="29">
        <v>41486</v>
      </c>
      <c r="H574" s="27">
        <v>9.8800000000000008</v>
      </c>
      <c r="I574" s="28">
        <v>6.25E-2</v>
      </c>
    </row>
    <row r="575" spans="1:9" x14ac:dyDescent="0.25">
      <c r="A575" s="27">
        <v>12279</v>
      </c>
      <c r="B575" s="27" t="s">
        <v>70</v>
      </c>
      <c r="C575" s="27">
        <v>496.84</v>
      </c>
      <c r="D575" s="27">
        <v>158</v>
      </c>
      <c r="E575" s="27">
        <v>9.8800000000000008</v>
      </c>
      <c r="F575" s="28">
        <v>6.25E-2</v>
      </c>
      <c r="G575" s="29">
        <v>41485</v>
      </c>
      <c r="H575" s="27">
        <v>9.8800000000000008</v>
      </c>
      <c r="I575" s="28">
        <v>6.25E-2</v>
      </c>
    </row>
    <row r="576" spans="1:9" x14ac:dyDescent="0.25">
      <c r="A576" s="27">
        <v>12279</v>
      </c>
      <c r="B576" s="27" t="s">
        <v>70</v>
      </c>
      <c r="C576" s="27">
        <v>496.84</v>
      </c>
      <c r="D576" s="27">
        <v>158</v>
      </c>
      <c r="E576" s="27">
        <v>9.8800000000000008</v>
      </c>
      <c r="F576" s="28">
        <v>6.25E-2</v>
      </c>
      <c r="G576" s="29">
        <v>41484</v>
      </c>
      <c r="H576" s="27">
        <v>9.8800000000000008</v>
      </c>
      <c r="I576" s="28">
        <v>6.25E-2</v>
      </c>
    </row>
    <row r="577" spans="1:9" x14ac:dyDescent="0.25">
      <c r="A577" s="27">
        <v>12279</v>
      </c>
      <c r="B577" s="27" t="s">
        <v>70</v>
      </c>
      <c r="C577" s="27">
        <v>496.84</v>
      </c>
      <c r="D577" s="27">
        <v>158</v>
      </c>
      <c r="E577" s="27">
        <v>9.8800000000000008</v>
      </c>
      <c r="F577" s="28">
        <v>6.25E-2</v>
      </c>
      <c r="G577" s="29">
        <v>41483</v>
      </c>
      <c r="H577" s="27">
        <v>9.8800000000000008</v>
      </c>
      <c r="I577" s="28">
        <v>6.25E-2</v>
      </c>
    </row>
    <row r="578" spans="1:9" x14ac:dyDescent="0.25">
      <c r="A578" s="27">
        <v>12279</v>
      </c>
      <c r="B578" s="27" t="s">
        <v>70</v>
      </c>
      <c r="C578" s="27">
        <v>496.84</v>
      </c>
      <c r="D578" s="27">
        <v>158</v>
      </c>
      <c r="E578" s="27">
        <v>9.8800000000000008</v>
      </c>
      <c r="F578" s="28">
        <v>6.25E-2</v>
      </c>
      <c r="G578" s="29">
        <v>41482</v>
      </c>
      <c r="H578" s="27">
        <v>9.8800000000000008</v>
      </c>
      <c r="I578" s="28">
        <v>6.25E-2</v>
      </c>
    </row>
    <row r="579" spans="1:9" x14ac:dyDescent="0.25">
      <c r="A579" s="27">
        <v>12279</v>
      </c>
      <c r="B579" s="27" t="s">
        <v>70</v>
      </c>
      <c r="C579" s="27">
        <v>496.84</v>
      </c>
      <c r="D579" s="27">
        <v>158</v>
      </c>
      <c r="E579" s="27">
        <v>9.8800000000000008</v>
      </c>
      <c r="F579" s="28">
        <v>6.25E-2</v>
      </c>
      <c r="G579" s="29">
        <v>41481</v>
      </c>
      <c r="H579" s="27">
        <v>9.8800000000000008</v>
      </c>
      <c r="I579" s="28">
        <v>6.25E-2</v>
      </c>
    </row>
    <row r="580" spans="1:9" x14ac:dyDescent="0.25">
      <c r="A580" s="27">
        <v>12279</v>
      </c>
      <c r="B580" s="27" t="s">
        <v>70</v>
      </c>
      <c r="C580" s="27">
        <v>496.84</v>
      </c>
      <c r="D580" s="27">
        <v>158</v>
      </c>
      <c r="E580" s="27">
        <v>9.8800000000000008</v>
      </c>
      <c r="F580" s="28">
        <v>6.25E-2</v>
      </c>
      <c r="G580" s="29">
        <v>41480</v>
      </c>
      <c r="H580" s="27">
        <v>9.8800000000000008</v>
      </c>
      <c r="I580" s="28">
        <v>6.25E-2</v>
      </c>
    </row>
    <row r="581" spans="1:9" x14ac:dyDescent="0.25">
      <c r="A581" s="27">
        <v>12279</v>
      </c>
      <c r="B581" s="27" t="s">
        <v>70</v>
      </c>
      <c r="C581" s="27">
        <v>496.84</v>
      </c>
      <c r="D581" s="27">
        <v>158</v>
      </c>
      <c r="E581" s="27">
        <v>9.8800000000000008</v>
      </c>
      <c r="F581" s="28">
        <v>6.25E-2</v>
      </c>
      <c r="G581" s="29">
        <v>41479</v>
      </c>
      <c r="H581" s="27">
        <v>9.8800000000000008</v>
      </c>
      <c r="I581" s="28">
        <v>6.25E-2</v>
      </c>
    </row>
    <row r="582" spans="1:9" x14ac:dyDescent="0.25">
      <c r="A582" s="27">
        <v>12279</v>
      </c>
      <c r="B582" s="27" t="s">
        <v>70</v>
      </c>
      <c r="C582" s="27">
        <v>496.84</v>
      </c>
      <c r="D582" s="27">
        <v>158</v>
      </c>
      <c r="E582" s="27">
        <v>9.8800000000000008</v>
      </c>
      <c r="F582" s="28">
        <v>6.25E-2</v>
      </c>
      <c r="G582" s="29">
        <v>41478</v>
      </c>
      <c r="H582" s="27">
        <v>9.8800000000000008</v>
      </c>
      <c r="I582" s="28">
        <v>6.25E-2</v>
      </c>
    </row>
    <row r="583" spans="1:9" x14ac:dyDescent="0.25">
      <c r="A583" s="27">
        <v>12279</v>
      </c>
      <c r="B583" s="27" t="s">
        <v>70</v>
      </c>
      <c r="C583" s="27">
        <v>496.86</v>
      </c>
      <c r="D583" s="27">
        <v>158</v>
      </c>
      <c r="E583" s="27">
        <v>9.91</v>
      </c>
      <c r="F583" s="28">
        <v>6.2700000000000006E-2</v>
      </c>
      <c r="G583" s="29">
        <v>41477</v>
      </c>
      <c r="H583" s="27">
        <v>9.91</v>
      </c>
      <c r="I583" s="28">
        <v>6.2700000000000006E-2</v>
      </c>
    </row>
    <row r="584" spans="1:9" x14ac:dyDescent="0.25">
      <c r="A584" s="27">
        <v>12279</v>
      </c>
      <c r="B584" s="27" t="s">
        <v>70</v>
      </c>
      <c r="C584" s="27">
        <v>496.88</v>
      </c>
      <c r="D584" s="27">
        <v>158</v>
      </c>
      <c r="E584" s="27">
        <v>9.94</v>
      </c>
      <c r="F584" s="28">
        <v>6.2899999999999998E-2</v>
      </c>
      <c r="G584" s="29">
        <v>41476</v>
      </c>
      <c r="H584" s="27">
        <v>9.94</v>
      </c>
      <c r="I584" s="28">
        <v>6.2899999999999998E-2</v>
      </c>
    </row>
    <row r="585" spans="1:9" x14ac:dyDescent="0.25">
      <c r="A585" s="27">
        <v>12279</v>
      </c>
      <c r="B585" s="27" t="s">
        <v>70</v>
      </c>
      <c r="C585" s="27">
        <v>496.9</v>
      </c>
      <c r="D585" s="27">
        <v>158</v>
      </c>
      <c r="E585" s="27">
        <v>9.9700000000000006</v>
      </c>
      <c r="F585" s="28">
        <v>6.3100000000000003E-2</v>
      </c>
      <c r="G585" s="29">
        <v>41475</v>
      </c>
      <c r="H585" s="27">
        <v>9.9700000000000006</v>
      </c>
      <c r="I585" s="28">
        <v>6.3100000000000003E-2</v>
      </c>
    </row>
    <row r="586" spans="1:9" x14ac:dyDescent="0.25">
      <c r="A586" s="27">
        <v>12279</v>
      </c>
      <c r="B586" s="27" t="s">
        <v>70</v>
      </c>
      <c r="C586" s="27">
        <v>496.91</v>
      </c>
      <c r="D586" s="27">
        <v>158</v>
      </c>
      <c r="E586" s="27">
        <v>9.98</v>
      </c>
      <c r="F586" s="28">
        <v>6.3200000000000006E-2</v>
      </c>
      <c r="G586" s="29">
        <v>41474</v>
      </c>
      <c r="H586" s="27">
        <v>9.98</v>
      </c>
      <c r="I586" s="28">
        <v>6.3200000000000006E-2</v>
      </c>
    </row>
    <row r="587" spans="1:9" x14ac:dyDescent="0.25">
      <c r="A587" s="27">
        <v>12279</v>
      </c>
      <c r="B587" s="27" t="s">
        <v>70</v>
      </c>
      <c r="C587" s="27">
        <v>496.93</v>
      </c>
      <c r="D587" s="27">
        <v>158</v>
      </c>
      <c r="E587" s="27">
        <v>10.01</v>
      </c>
      <c r="F587" s="28">
        <v>6.3399999999999998E-2</v>
      </c>
      <c r="G587" s="29">
        <v>41473</v>
      </c>
      <c r="H587" s="27">
        <v>10.01</v>
      </c>
      <c r="I587" s="28">
        <v>6.3399999999999998E-2</v>
      </c>
    </row>
    <row r="588" spans="1:9" x14ac:dyDescent="0.25">
      <c r="A588" s="27">
        <v>12279</v>
      </c>
      <c r="B588" s="27" t="s">
        <v>70</v>
      </c>
      <c r="C588" s="27">
        <v>496.94</v>
      </c>
      <c r="D588" s="27">
        <v>158</v>
      </c>
      <c r="E588" s="27">
        <v>10.029999999999999</v>
      </c>
      <c r="F588" s="28">
        <v>6.3500000000000001E-2</v>
      </c>
      <c r="G588" s="29">
        <v>41472</v>
      </c>
      <c r="H588" s="27">
        <v>10.029999999999999</v>
      </c>
      <c r="I588" s="28">
        <v>6.3500000000000001E-2</v>
      </c>
    </row>
    <row r="589" spans="1:9" x14ac:dyDescent="0.25">
      <c r="A589" s="27">
        <v>12279</v>
      </c>
      <c r="B589" s="27" t="s">
        <v>70</v>
      </c>
      <c r="C589" s="27">
        <v>496.94</v>
      </c>
      <c r="D589" s="27">
        <v>158</v>
      </c>
      <c r="E589" s="27">
        <v>10.029999999999999</v>
      </c>
      <c r="F589" s="28">
        <v>6.3500000000000001E-2</v>
      </c>
      <c r="G589" s="29">
        <v>41471</v>
      </c>
      <c r="H589" s="27">
        <v>10.029999999999999</v>
      </c>
      <c r="I589" s="28">
        <v>6.3500000000000001E-2</v>
      </c>
    </row>
    <row r="590" spans="1:9" x14ac:dyDescent="0.25">
      <c r="A590" s="27">
        <v>12279</v>
      </c>
      <c r="B590" s="27" t="s">
        <v>70</v>
      </c>
      <c r="C590" s="27">
        <v>496.95</v>
      </c>
      <c r="D590" s="27">
        <v>158</v>
      </c>
      <c r="E590" s="27">
        <v>10.039999999999999</v>
      </c>
      <c r="F590" s="28">
        <v>6.3500000000000001E-2</v>
      </c>
      <c r="G590" s="29">
        <v>41470</v>
      </c>
      <c r="H590" s="27">
        <v>10.039999999999999</v>
      </c>
      <c r="I590" s="28">
        <v>6.3500000000000001E-2</v>
      </c>
    </row>
    <row r="591" spans="1:9" x14ac:dyDescent="0.25">
      <c r="A591" s="27">
        <v>12279</v>
      </c>
      <c r="B591" s="27" t="s">
        <v>70</v>
      </c>
      <c r="C591" s="27">
        <v>496.95</v>
      </c>
      <c r="D591" s="27">
        <v>158</v>
      </c>
      <c r="E591" s="27">
        <v>10.039999999999999</v>
      </c>
      <c r="F591" s="28">
        <v>6.3500000000000001E-2</v>
      </c>
      <c r="G591" s="29">
        <v>41469</v>
      </c>
      <c r="H591" s="27">
        <v>10.039999999999999</v>
      </c>
      <c r="I591" s="28">
        <v>6.3500000000000001E-2</v>
      </c>
    </row>
    <row r="592" spans="1:9" x14ac:dyDescent="0.25">
      <c r="A592" s="27">
        <v>12279</v>
      </c>
      <c r="B592" s="27" t="s">
        <v>70</v>
      </c>
      <c r="C592" s="27">
        <v>496.95</v>
      </c>
      <c r="D592" s="27">
        <v>158</v>
      </c>
      <c r="E592" s="27">
        <v>10.039999999999999</v>
      </c>
      <c r="F592" s="28">
        <v>6.3500000000000001E-2</v>
      </c>
      <c r="G592" s="29">
        <v>41468</v>
      </c>
      <c r="H592" s="27">
        <v>10.039999999999999</v>
      </c>
      <c r="I592" s="28">
        <v>6.3500000000000001E-2</v>
      </c>
    </row>
    <row r="593" spans="1:9" x14ac:dyDescent="0.25">
      <c r="A593" s="27">
        <v>12279</v>
      </c>
      <c r="B593" s="27" t="s">
        <v>70</v>
      </c>
      <c r="C593" s="27">
        <v>496.95</v>
      </c>
      <c r="D593" s="27">
        <v>158</v>
      </c>
      <c r="E593" s="27">
        <v>10.039999999999999</v>
      </c>
      <c r="F593" s="28">
        <v>6.3500000000000001E-2</v>
      </c>
      <c r="G593" s="29">
        <v>41467</v>
      </c>
      <c r="H593" s="27">
        <v>10.039999999999999</v>
      </c>
      <c r="I593" s="28">
        <v>6.3500000000000001E-2</v>
      </c>
    </row>
    <row r="594" spans="1:9" x14ac:dyDescent="0.25">
      <c r="A594" s="27">
        <v>12279</v>
      </c>
      <c r="B594" s="27" t="s">
        <v>70</v>
      </c>
      <c r="C594" s="27">
        <v>496.95</v>
      </c>
      <c r="D594" s="27">
        <v>158</v>
      </c>
      <c r="E594" s="27">
        <v>10.039999999999999</v>
      </c>
      <c r="F594" s="28">
        <v>6.3500000000000001E-2</v>
      </c>
      <c r="G594" s="29">
        <v>41466</v>
      </c>
      <c r="H594" s="27">
        <v>10.039999999999999</v>
      </c>
      <c r="I594" s="28">
        <v>6.3500000000000001E-2</v>
      </c>
    </row>
    <row r="595" spans="1:9" x14ac:dyDescent="0.25">
      <c r="A595" s="27">
        <v>12279</v>
      </c>
      <c r="B595" s="27" t="s">
        <v>70</v>
      </c>
      <c r="C595" s="27">
        <v>496.94</v>
      </c>
      <c r="D595" s="27">
        <v>158</v>
      </c>
      <c r="E595" s="27">
        <v>10.029999999999999</v>
      </c>
      <c r="F595" s="28">
        <v>6.3500000000000001E-2</v>
      </c>
      <c r="G595" s="29">
        <v>41465</v>
      </c>
      <c r="H595" s="27">
        <v>10.029999999999999</v>
      </c>
      <c r="I595" s="28">
        <v>6.3500000000000001E-2</v>
      </c>
    </row>
    <row r="596" spans="1:9" x14ac:dyDescent="0.25">
      <c r="A596" s="27">
        <v>12279</v>
      </c>
      <c r="B596" s="27" t="s">
        <v>70</v>
      </c>
      <c r="C596" s="27">
        <v>496.94</v>
      </c>
      <c r="D596" s="27">
        <v>158</v>
      </c>
      <c r="E596" s="27">
        <v>10.029999999999999</v>
      </c>
      <c r="F596" s="28">
        <v>6.3500000000000001E-2</v>
      </c>
      <c r="G596" s="29">
        <v>41464</v>
      </c>
      <c r="H596" s="27">
        <v>10.029999999999999</v>
      </c>
      <c r="I596" s="28">
        <v>6.3500000000000001E-2</v>
      </c>
    </row>
    <row r="597" spans="1:9" x14ac:dyDescent="0.25">
      <c r="A597" s="27">
        <v>12279</v>
      </c>
      <c r="B597" s="27" t="s">
        <v>70</v>
      </c>
      <c r="C597" s="27">
        <v>496.93</v>
      </c>
      <c r="D597" s="27">
        <v>158</v>
      </c>
      <c r="E597" s="27">
        <v>10.01</v>
      </c>
      <c r="F597" s="28">
        <v>6.3399999999999998E-2</v>
      </c>
      <c r="G597" s="29">
        <v>41463</v>
      </c>
      <c r="H597" s="27">
        <v>10.01</v>
      </c>
      <c r="I597" s="28">
        <v>6.3399999999999998E-2</v>
      </c>
    </row>
    <row r="598" spans="1:9" x14ac:dyDescent="0.25">
      <c r="A598" s="27">
        <v>12279</v>
      </c>
      <c r="B598" s="27" t="s">
        <v>70</v>
      </c>
      <c r="C598" s="27">
        <v>496.93</v>
      </c>
      <c r="D598" s="27">
        <v>158</v>
      </c>
      <c r="E598" s="27">
        <v>10.01</v>
      </c>
      <c r="F598" s="28">
        <v>6.3399999999999998E-2</v>
      </c>
      <c r="G598" s="29">
        <v>41462</v>
      </c>
      <c r="H598" s="27">
        <v>10.01</v>
      </c>
      <c r="I598" s="28">
        <v>6.3399999999999998E-2</v>
      </c>
    </row>
    <row r="599" spans="1:9" x14ac:dyDescent="0.25">
      <c r="A599" s="27">
        <v>12279</v>
      </c>
      <c r="B599" s="27" t="s">
        <v>70</v>
      </c>
      <c r="C599" s="27">
        <v>496.92</v>
      </c>
      <c r="D599" s="27">
        <v>158</v>
      </c>
      <c r="E599" s="27">
        <v>9.98</v>
      </c>
      <c r="F599" s="28">
        <v>6.3200000000000006E-2</v>
      </c>
      <c r="G599" s="29">
        <v>41461</v>
      </c>
      <c r="H599" s="27">
        <v>9.98</v>
      </c>
      <c r="I599" s="28">
        <v>6.3200000000000006E-2</v>
      </c>
    </row>
    <row r="600" spans="1:9" x14ac:dyDescent="0.25">
      <c r="A600" s="27">
        <v>12279</v>
      </c>
      <c r="B600" s="27" t="s">
        <v>70</v>
      </c>
      <c r="C600" s="27">
        <v>496.92</v>
      </c>
      <c r="D600" s="27">
        <v>158</v>
      </c>
      <c r="E600" s="27">
        <v>9.98</v>
      </c>
      <c r="F600" s="28">
        <v>6.3200000000000006E-2</v>
      </c>
      <c r="G600" s="29">
        <v>41460</v>
      </c>
      <c r="H600" s="27">
        <v>9.98</v>
      </c>
      <c r="I600" s="28">
        <v>6.3200000000000006E-2</v>
      </c>
    </row>
    <row r="601" spans="1:9" x14ac:dyDescent="0.25">
      <c r="A601" s="27">
        <v>12279</v>
      </c>
      <c r="B601" s="27" t="s">
        <v>70</v>
      </c>
      <c r="C601" s="27">
        <v>496.92</v>
      </c>
      <c r="D601" s="27">
        <v>158</v>
      </c>
      <c r="E601" s="27">
        <v>9.98</v>
      </c>
      <c r="F601" s="28">
        <v>6.3200000000000006E-2</v>
      </c>
      <c r="G601" s="29">
        <v>41459</v>
      </c>
      <c r="H601" s="27">
        <v>9.98</v>
      </c>
      <c r="I601" s="28">
        <v>6.3200000000000006E-2</v>
      </c>
    </row>
    <row r="602" spans="1:9" x14ac:dyDescent="0.25">
      <c r="A602" s="27">
        <v>12279</v>
      </c>
      <c r="B602" s="27" t="s">
        <v>70</v>
      </c>
      <c r="C602" s="27">
        <v>496.92</v>
      </c>
      <c r="D602" s="27">
        <v>158</v>
      </c>
      <c r="E602" s="27">
        <v>9.98</v>
      </c>
      <c r="F602" s="28">
        <v>6.3200000000000006E-2</v>
      </c>
      <c r="G602" s="29">
        <v>41458</v>
      </c>
      <c r="H602" s="27">
        <v>9.98</v>
      </c>
      <c r="I602" s="28">
        <v>6.3200000000000006E-2</v>
      </c>
    </row>
    <row r="603" spans="1:9" x14ac:dyDescent="0.25">
      <c r="A603" s="27">
        <v>12279</v>
      </c>
      <c r="B603" s="27" t="s">
        <v>70</v>
      </c>
      <c r="C603" s="27">
        <v>496.92</v>
      </c>
      <c r="D603" s="27">
        <v>158</v>
      </c>
      <c r="E603" s="27">
        <v>9.98</v>
      </c>
      <c r="F603" s="28">
        <v>6.3200000000000006E-2</v>
      </c>
      <c r="G603" s="29">
        <v>41457</v>
      </c>
      <c r="H603" s="27">
        <v>9.98</v>
      </c>
      <c r="I603" s="28">
        <v>6.3200000000000006E-2</v>
      </c>
    </row>
    <row r="604" spans="1:9" x14ac:dyDescent="0.25">
      <c r="A604" s="27">
        <v>12279</v>
      </c>
      <c r="B604" s="27" t="s">
        <v>70</v>
      </c>
      <c r="C604" s="27">
        <v>496.91</v>
      </c>
      <c r="D604" s="27">
        <v>158</v>
      </c>
      <c r="E604" s="27">
        <v>9.98</v>
      </c>
      <c r="F604" s="28">
        <v>6.3200000000000006E-2</v>
      </c>
      <c r="G604" s="29">
        <v>41456</v>
      </c>
      <c r="H604" s="27">
        <v>9.98</v>
      </c>
      <c r="I604" s="28">
        <v>6.3200000000000006E-2</v>
      </c>
    </row>
    <row r="605" spans="1:9" x14ac:dyDescent="0.25">
      <c r="A605" s="27">
        <v>12279</v>
      </c>
      <c r="B605" s="27" t="s">
        <v>70</v>
      </c>
      <c r="C605" s="27">
        <v>496.9</v>
      </c>
      <c r="D605" s="27">
        <v>158</v>
      </c>
      <c r="E605" s="27">
        <v>9.9700000000000006</v>
      </c>
      <c r="F605" s="28">
        <v>6.3100000000000003E-2</v>
      </c>
      <c r="G605" s="29">
        <v>41455</v>
      </c>
      <c r="H605" s="27">
        <v>9.9700000000000006</v>
      </c>
      <c r="I605" s="28">
        <v>6.3100000000000003E-2</v>
      </c>
    </row>
    <row r="606" spans="1:9" x14ac:dyDescent="0.25">
      <c r="A606" s="27">
        <v>12279</v>
      </c>
      <c r="B606" s="27" t="s">
        <v>70</v>
      </c>
      <c r="C606" s="27">
        <v>496.9</v>
      </c>
      <c r="D606" s="27">
        <v>158</v>
      </c>
      <c r="E606" s="27">
        <v>9.9700000000000006</v>
      </c>
      <c r="F606" s="28">
        <v>6.3100000000000003E-2</v>
      </c>
      <c r="G606" s="29">
        <v>41454</v>
      </c>
      <c r="H606" s="27">
        <v>9.9700000000000006</v>
      </c>
      <c r="I606" s="28">
        <v>6.3100000000000003E-2</v>
      </c>
    </row>
    <row r="607" spans="1:9" x14ac:dyDescent="0.25">
      <c r="A607" s="27">
        <v>12279</v>
      </c>
      <c r="B607" s="27" t="s">
        <v>70</v>
      </c>
      <c r="C607" s="27">
        <v>496.9</v>
      </c>
      <c r="D607" s="27">
        <v>158</v>
      </c>
      <c r="E607" s="27">
        <v>9.9700000000000006</v>
      </c>
      <c r="F607" s="28">
        <v>6.3100000000000003E-2</v>
      </c>
      <c r="G607" s="29">
        <v>41453</v>
      </c>
      <c r="H607" s="27">
        <v>9.9700000000000006</v>
      </c>
      <c r="I607" s="28">
        <v>6.3100000000000003E-2</v>
      </c>
    </row>
    <row r="608" spans="1:9" x14ac:dyDescent="0.25">
      <c r="A608" s="27">
        <v>12279</v>
      </c>
      <c r="B608" s="27" t="s">
        <v>70</v>
      </c>
      <c r="C608" s="27">
        <v>496.9</v>
      </c>
      <c r="D608" s="27">
        <v>158</v>
      </c>
      <c r="E608" s="27">
        <v>9.9700000000000006</v>
      </c>
      <c r="F608" s="28">
        <v>6.3100000000000003E-2</v>
      </c>
      <c r="G608" s="29">
        <v>41452</v>
      </c>
      <c r="H608" s="27">
        <v>9.9700000000000006</v>
      </c>
      <c r="I608" s="28">
        <v>6.3100000000000003E-2</v>
      </c>
    </row>
    <row r="609" spans="1:9" x14ac:dyDescent="0.25">
      <c r="A609" s="27">
        <v>12279</v>
      </c>
      <c r="B609" s="27" t="s">
        <v>70</v>
      </c>
      <c r="C609" s="27">
        <v>496.9</v>
      </c>
      <c r="D609" s="27">
        <v>158</v>
      </c>
      <c r="E609" s="27">
        <v>9.9700000000000006</v>
      </c>
      <c r="F609" s="28">
        <v>6.3100000000000003E-2</v>
      </c>
      <c r="G609" s="29">
        <v>41451</v>
      </c>
      <c r="H609" s="27">
        <v>9.9700000000000006</v>
      </c>
      <c r="I609" s="28">
        <v>6.3100000000000003E-2</v>
      </c>
    </row>
    <row r="610" spans="1:9" x14ac:dyDescent="0.25">
      <c r="A610" s="27">
        <v>12279</v>
      </c>
      <c r="B610" s="27" t="s">
        <v>70</v>
      </c>
      <c r="C610" s="27">
        <v>496.9</v>
      </c>
      <c r="D610" s="27">
        <v>158</v>
      </c>
      <c r="E610" s="27">
        <v>9.9700000000000006</v>
      </c>
      <c r="F610" s="28">
        <v>6.3100000000000003E-2</v>
      </c>
      <c r="G610" s="29">
        <v>41450</v>
      </c>
      <c r="H610" s="27">
        <v>9.9700000000000006</v>
      </c>
      <c r="I610" s="28">
        <v>6.3100000000000003E-2</v>
      </c>
    </row>
    <row r="611" spans="1:9" x14ac:dyDescent="0.25">
      <c r="A611" s="27">
        <v>12279</v>
      </c>
      <c r="B611" s="27" t="s">
        <v>70</v>
      </c>
      <c r="C611" s="27">
        <v>496.9</v>
      </c>
      <c r="D611" s="27">
        <v>158</v>
      </c>
      <c r="E611" s="27">
        <v>9.9700000000000006</v>
      </c>
      <c r="F611" s="28">
        <v>6.3100000000000003E-2</v>
      </c>
      <c r="G611" s="29">
        <v>41449</v>
      </c>
      <c r="H611" s="27">
        <v>9.9700000000000006</v>
      </c>
      <c r="I611" s="28">
        <v>6.3100000000000003E-2</v>
      </c>
    </row>
    <row r="612" spans="1:9" x14ac:dyDescent="0.25">
      <c r="A612" s="27">
        <v>12279</v>
      </c>
      <c r="B612" s="27" t="s">
        <v>70</v>
      </c>
      <c r="C612" s="27">
        <v>496.9</v>
      </c>
      <c r="D612" s="27">
        <v>158</v>
      </c>
      <c r="E612" s="27">
        <v>9.9700000000000006</v>
      </c>
      <c r="F612" s="28">
        <v>6.3100000000000003E-2</v>
      </c>
      <c r="G612" s="29">
        <v>41448</v>
      </c>
      <c r="H612" s="27">
        <v>9.9700000000000006</v>
      </c>
      <c r="I612" s="28">
        <v>6.3100000000000003E-2</v>
      </c>
    </row>
    <row r="613" spans="1:9" x14ac:dyDescent="0.25">
      <c r="A613" s="27">
        <v>12279</v>
      </c>
      <c r="B613" s="27" t="s">
        <v>70</v>
      </c>
      <c r="C613" s="27">
        <v>496.9</v>
      </c>
      <c r="D613" s="27">
        <v>158</v>
      </c>
      <c r="E613" s="27">
        <v>9.9700000000000006</v>
      </c>
      <c r="F613" s="28">
        <v>6.3100000000000003E-2</v>
      </c>
      <c r="G613" s="29">
        <v>41447</v>
      </c>
      <c r="H613" s="27">
        <v>9.9700000000000006</v>
      </c>
      <c r="I613" s="28">
        <v>6.3100000000000003E-2</v>
      </c>
    </row>
    <row r="614" spans="1:9" x14ac:dyDescent="0.25">
      <c r="A614" s="27">
        <v>12279</v>
      </c>
      <c r="B614" s="27" t="s">
        <v>70</v>
      </c>
      <c r="C614" s="27">
        <v>496.9</v>
      </c>
      <c r="D614" s="27">
        <v>158</v>
      </c>
      <c r="E614" s="27">
        <v>9.9700000000000006</v>
      </c>
      <c r="F614" s="28">
        <v>6.3100000000000003E-2</v>
      </c>
      <c r="G614" s="29">
        <v>41446</v>
      </c>
      <c r="H614" s="27">
        <v>9.9700000000000006</v>
      </c>
      <c r="I614" s="28">
        <v>6.3100000000000003E-2</v>
      </c>
    </row>
    <row r="615" spans="1:9" x14ac:dyDescent="0.25">
      <c r="A615" s="27">
        <v>12279</v>
      </c>
      <c r="B615" s="27" t="s">
        <v>70</v>
      </c>
      <c r="C615" s="27">
        <v>496.9</v>
      </c>
      <c r="D615" s="27">
        <v>158</v>
      </c>
      <c r="E615" s="27">
        <v>9.9700000000000006</v>
      </c>
      <c r="F615" s="28">
        <v>6.3100000000000003E-2</v>
      </c>
      <c r="G615" s="29">
        <v>41445</v>
      </c>
      <c r="H615" s="27">
        <v>9.9700000000000006</v>
      </c>
      <c r="I615" s="28">
        <v>6.3100000000000003E-2</v>
      </c>
    </row>
    <row r="616" spans="1:9" x14ac:dyDescent="0.25">
      <c r="A616" s="27">
        <v>12279</v>
      </c>
      <c r="B616" s="27" t="s">
        <v>70</v>
      </c>
      <c r="C616" s="27">
        <v>496.9</v>
      </c>
      <c r="D616" s="27">
        <v>158</v>
      </c>
      <c r="E616" s="27">
        <v>9.9700000000000006</v>
      </c>
      <c r="F616" s="28">
        <v>6.3100000000000003E-2</v>
      </c>
      <c r="G616" s="29">
        <v>41444</v>
      </c>
      <c r="H616" s="27">
        <v>9.9700000000000006</v>
      </c>
      <c r="I616" s="28">
        <v>6.3100000000000003E-2</v>
      </c>
    </row>
    <row r="617" spans="1:9" x14ac:dyDescent="0.25">
      <c r="A617" s="27">
        <v>12279</v>
      </c>
      <c r="B617" s="27" t="s">
        <v>70</v>
      </c>
      <c r="C617" s="27">
        <v>496.9</v>
      </c>
      <c r="D617" s="27">
        <v>158</v>
      </c>
      <c r="E617" s="27">
        <v>9.9700000000000006</v>
      </c>
      <c r="F617" s="28">
        <v>6.3100000000000003E-2</v>
      </c>
      <c r="G617" s="29">
        <v>41443</v>
      </c>
      <c r="H617" s="27">
        <v>9.9700000000000006</v>
      </c>
      <c r="I617" s="28">
        <v>6.3100000000000003E-2</v>
      </c>
    </row>
    <row r="618" spans="1:9" x14ac:dyDescent="0.25">
      <c r="A618" s="27">
        <v>12279</v>
      </c>
      <c r="B618" s="27" t="s">
        <v>70</v>
      </c>
      <c r="C618" s="27">
        <v>496.9</v>
      </c>
      <c r="D618" s="27">
        <v>158</v>
      </c>
      <c r="E618" s="27">
        <v>9.9700000000000006</v>
      </c>
      <c r="F618" s="28">
        <v>6.3100000000000003E-2</v>
      </c>
      <c r="G618" s="29">
        <v>41442</v>
      </c>
      <c r="H618" s="27">
        <v>9.9700000000000006</v>
      </c>
      <c r="I618" s="28">
        <v>6.3100000000000003E-2</v>
      </c>
    </row>
    <row r="619" spans="1:9" x14ac:dyDescent="0.25">
      <c r="A619" s="27">
        <v>12279</v>
      </c>
      <c r="B619" s="27" t="s">
        <v>70</v>
      </c>
      <c r="C619" s="27">
        <v>496.9</v>
      </c>
      <c r="D619" s="27">
        <v>158</v>
      </c>
      <c r="E619" s="27">
        <v>9.9700000000000006</v>
      </c>
      <c r="F619" s="28">
        <v>6.3100000000000003E-2</v>
      </c>
      <c r="G619" s="29">
        <v>41441</v>
      </c>
      <c r="H619" s="27">
        <v>9.9700000000000006</v>
      </c>
      <c r="I619" s="28">
        <v>6.3100000000000003E-2</v>
      </c>
    </row>
    <row r="620" spans="1:9" x14ac:dyDescent="0.25">
      <c r="A620" s="27">
        <v>12279</v>
      </c>
      <c r="B620" s="27" t="s">
        <v>70</v>
      </c>
      <c r="C620" s="27">
        <v>496.9</v>
      </c>
      <c r="D620" s="27">
        <v>158</v>
      </c>
      <c r="E620" s="27">
        <v>9.9700000000000006</v>
      </c>
      <c r="F620" s="28">
        <v>6.3100000000000003E-2</v>
      </c>
      <c r="G620" s="29">
        <v>41440</v>
      </c>
      <c r="H620" s="27">
        <v>9.9700000000000006</v>
      </c>
      <c r="I620" s="28">
        <v>6.3100000000000003E-2</v>
      </c>
    </row>
    <row r="621" spans="1:9" x14ac:dyDescent="0.25">
      <c r="A621" s="27">
        <v>12279</v>
      </c>
      <c r="B621" s="27" t="s">
        <v>70</v>
      </c>
      <c r="C621" s="27">
        <v>496.9</v>
      </c>
      <c r="D621" s="27">
        <v>158</v>
      </c>
      <c r="E621" s="27">
        <v>9.9700000000000006</v>
      </c>
      <c r="F621" s="28">
        <v>6.3100000000000003E-2</v>
      </c>
      <c r="G621" s="29">
        <v>41439</v>
      </c>
      <c r="H621" s="27">
        <v>9.9700000000000006</v>
      </c>
      <c r="I621" s="28">
        <v>6.3100000000000003E-2</v>
      </c>
    </row>
    <row r="622" spans="1:9" x14ac:dyDescent="0.25">
      <c r="A622" s="27">
        <v>12279</v>
      </c>
      <c r="B622" s="27" t="s">
        <v>70</v>
      </c>
      <c r="C622" s="27">
        <v>496.9</v>
      </c>
      <c r="D622" s="27">
        <v>158</v>
      </c>
      <c r="E622" s="27">
        <v>9.9700000000000006</v>
      </c>
      <c r="F622" s="28">
        <v>6.3100000000000003E-2</v>
      </c>
      <c r="G622" s="29">
        <v>41438</v>
      </c>
      <c r="H622" s="27">
        <v>9.9700000000000006</v>
      </c>
      <c r="I622" s="28">
        <v>6.3100000000000003E-2</v>
      </c>
    </row>
    <row r="623" spans="1:9" x14ac:dyDescent="0.25">
      <c r="A623" s="27">
        <v>12279</v>
      </c>
      <c r="B623" s="27" t="s">
        <v>70</v>
      </c>
      <c r="C623" s="27">
        <v>496.9</v>
      </c>
      <c r="D623" s="27">
        <v>158</v>
      </c>
      <c r="E623" s="27">
        <v>9.9700000000000006</v>
      </c>
      <c r="F623" s="28">
        <v>6.3100000000000003E-2</v>
      </c>
      <c r="G623" s="29">
        <v>41437</v>
      </c>
      <c r="H623" s="27">
        <v>9.9700000000000006</v>
      </c>
      <c r="I623" s="28">
        <v>6.3100000000000003E-2</v>
      </c>
    </row>
    <row r="624" spans="1:9" x14ac:dyDescent="0.25">
      <c r="A624" s="27">
        <v>12279</v>
      </c>
      <c r="B624" s="27" t="s">
        <v>70</v>
      </c>
      <c r="C624" s="27">
        <v>496.91</v>
      </c>
      <c r="D624" s="27">
        <v>158</v>
      </c>
      <c r="E624" s="27">
        <v>9.98</v>
      </c>
      <c r="F624" s="28">
        <v>6.3200000000000006E-2</v>
      </c>
      <c r="G624" s="29">
        <v>41436</v>
      </c>
      <c r="H624" s="27">
        <v>9.98</v>
      </c>
      <c r="I624" s="28">
        <v>6.3200000000000006E-2</v>
      </c>
    </row>
    <row r="625" spans="1:9" x14ac:dyDescent="0.25">
      <c r="A625" s="27">
        <v>12279</v>
      </c>
      <c r="B625" s="27" t="s">
        <v>70</v>
      </c>
      <c r="C625" s="27">
        <v>496.91</v>
      </c>
      <c r="D625" s="27">
        <v>158</v>
      </c>
      <c r="E625" s="27">
        <v>9.98</v>
      </c>
      <c r="F625" s="28">
        <v>6.3200000000000006E-2</v>
      </c>
      <c r="G625" s="29">
        <v>41435</v>
      </c>
      <c r="H625" s="27">
        <v>9.98</v>
      </c>
      <c r="I625" s="28">
        <v>6.3200000000000006E-2</v>
      </c>
    </row>
    <row r="626" spans="1:9" x14ac:dyDescent="0.25">
      <c r="A626" s="27">
        <v>12279</v>
      </c>
      <c r="B626" s="27" t="s">
        <v>70</v>
      </c>
      <c r="C626" s="27">
        <v>496.91</v>
      </c>
      <c r="D626" s="27">
        <v>158</v>
      </c>
      <c r="E626" s="27">
        <v>9.98</v>
      </c>
      <c r="F626" s="28">
        <v>6.3200000000000006E-2</v>
      </c>
      <c r="G626" s="29">
        <v>41434</v>
      </c>
      <c r="H626" s="27">
        <v>9.98</v>
      </c>
      <c r="I626" s="28">
        <v>6.3200000000000006E-2</v>
      </c>
    </row>
    <row r="627" spans="1:9" x14ac:dyDescent="0.25">
      <c r="A627" s="27">
        <v>12279</v>
      </c>
      <c r="B627" s="27" t="s">
        <v>70</v>
      </c>
      <c r="C627" s="27">
        <v>496.91</v>
      </c>
      <c r="D627" s="27">
        <v>158</v>
      </c>
      <c r="E627" s="27">
        <v>9.98</v>
      </c>
      <c r="F627" s="28">
        <v>6.3200000000000006E-2</v>
      </c>
      <c r="G627" s="29">
        <v>41433</v>
      </c>
      <c r="H627" s="27">
        <v>9.98</v>
      </c>
      <c r="I627" s="28">
        <v>6.3200000000000006E-2</v>
      </c>
    </row>
    <row r="628" spans="1:9" x14ac:dyDescent="0.25">
      <c r="A628" s="27">
        <v>12279</v>
      </c>
      <c r="B628" s="27" t="s">
        <v>70</v>
      </c>
      <c r="C628" s="27">
        <v>496.91</v>
      </c>
      <c r="D628" s="27">
        <v>158</v>
      </c>
      <c r="E628" s="27">
        <v>9.98</v>
      </c>
      <c r="F628" s="28">
        <v>6.3200000000000006E-2</v>
      </c>
      <c r="G628" s="29">
        <v>41432</v>
      </c>
      <c r="H628" s="27">
        <v>9.98</v>
      </c>
      <c r="I628" s="28">
        <v>6.3200000000000006E-2</v>
      </c>
    </row>
    <row r="629" spans="1:9" x14ac:dyDescent="0.25">
      <c r="A629" s="27">
        <v>12279</v>
      </c>
      <c r="B629" s="27" t="s">
        <v>70</v>
      </c>
      <c r="C629" s="27">
        <v>496.91</v>
      </c>
      <c r="D629" s="27">
        <v>158</v>
      </c>
      <c r="E629" s="27">
        <v>9.98</v>
      </c>
      <c r="F629" s="28">
        <v>6.3200000000000006E-2</v>
      </c>
      <c r="G629" s="29">
        <v>41431</v>
      </c>
      <c r="H629" s="27">
        <v>9.98</v>
      </c>
      <c r="I629" s="28">
        <v>6.3200000000000006E-2</v>
      </c>
    </row>
    <row r="630" spans="1:9" x14ac:dyDescent="0.25">
      <c r="A630" s="27">
        <v>12279</v>
      </c>
      <c r="B630" s="27" t="s">
        <v>70</v>
      </c>
      <c r="C630" s="27">
        <v>496.91</v>
      </c>
      <c r="D630" s="27">
        <v>158</v>
      </c>
      <c r="E630" s="27">
        <v>9.98</v>
      </c>
      <c r="F630" s="28">
        <v>6.3200000000000006E-2</v>
      </c>
      <c r="G630" s="29">
        <v>41430</v>
      </c>
      <c r="H630" s="27">
        <v>9.98</v>
      </c>
      <c r="I630" s="28">
        <v>6.3200000000000006E-2</v>
      </c>
    </row>
    <row r="631" spans="1:9" x14ac:dyDescent="0.25">
      <c r="A631" s="27">
        <v>12279</v>
      </c>
      <c r="B631" s="27" t="s">
        <v>70</v>
      </c>
      <c r="C631" s="27">
        <v>496.91</v>
      </c>
      <c r="D631" s="27">
        <v>158</v>
      </c>
      <c r="E631" s="27">
        <v>9.98</v>
      </c>
      <c r="F631" s="28">
        <v>6.3200000000000006E-2</v>
      </c>
      <c r="G631" s="29">
        <v>41429</v>
      </c>
      <c r="H631" s="27">
        <v>9.98</v>
      </c>
      <c r="I631" s="28">
        <v>6.3200000000000006E-2</v>
      </c>
    </row>
    <row r="632" spans="1:9" x14ac:dyDescent="0.25">
      <c r="A632" s="27">
        <v>12279</v>
      </c>
      <c r="B632" s="27" t="s">
        <v>70</v>
      </c>
      <c r="C632" s="27">
        <v>496.91</v>
      </c>
      <c r="D632" s="27">
        <v>158</v>
      </c>
      <c r="E632" s="27">
        <v>9.98</v>
      </c>
      <c r="F632" s="28">
        <v>6.3200000000000006E-2</v>
      </c>
      <c r="G632" s="29">
        <v>41428</v>
      </c>
      <c r="H632" s="27">
        <v>9.98</v>
      </c>
      <c r="I632" s="28">
        <v>6.3200000000000006E-2</v>
      </c>
    </row>
    <row r="633" spans="1:9" x14ac:dyDescent="0.25">
      <c r="A633" s="27">
        <v>12279</v>
      </c>
      <c r="B633" s="27" t="s">
        <v>70</v>
      </c>
      <c r="C633" s="27">
        <v>496.91</v>
      </c>
      <c r="D633" s="27">
        <v>158</v>
      </c>
      <c r="E633" s="27">
        <v>9.98</v>
      </c>
      <c r="F633" s="28">
        <v>6.3200000000000006E-2</v>
      </c>
      <c r="G633" s="29">
        <v>41427</v>
      </c>
      <c r="H633" s="27">
        <v>9.98</v>
      </c>
      <c r="I633" s="28">
        <v>6.3200000000000006E-2</v>
      </c>
    </row>
    <row r="634" spans="1:9" x14ac:dyDescent="0.25">
      <c r="A634" s="27">
        <v>12279</v>
      </c>
      <c r="B634" s="27" t="s">
        <v>70</v>
      </c>
      <c r="C634" s="27">
        <v>496.91</v>
      </c>
      <c r="D634" s="27">
        <v>158</v>
      </c>
      <c r="E634" s="27">
        <v>9.98</v>
      </c>
      <c r="F634" s="28">
        <v>6.3200000000000006E-2</v>
      </c>
      <c r="G634" s="29">
        <v>41426</v>
      </c>
      <c r="H634" s="27">
        <v>9.98</v>
      </c>
      <c r="I634" s="28">
        <v>6.3200000000000006E-2</v>
      </c>
    </row>
    <row r="635" spans="1:9" x14ac:dyDescent="0.25">
      <c r="A635" s="27">
        <v>12279</v>
      </c>
      <c r="B635" s="27" t="s">
        <v>70</v>
      </c>
      <c r="C635" s="27">
        <v>496.91</v>
      </c>
      <c r="D635" s="27">
        <v>158</v>
      </c>
      <c r="E635" s="27">
        <v>9.98</v>
      </c>
      <c r="F635" s="28">
        <v>6.3200000000000006E-2</v>
      </c>
      <c r="G635" s="29">
        <v>41425</v>
      </c>
      <c r="H635" s="27">
        <v>9.98</v>
      </c>
      <c r="I635" s="28">
        <v>6.3200000000000006E-2</v>
      </c>
    </row>
    <row r="636" spans="1:9" x14ac:dyDescent="0.25">
      <c r="A636" s="27">
        <v>12279</v>
      </c>
      <c r="B636" s="27" t="s">
        <v>70</v>
      </c>
      <c r="C636" s="27">
        <v>496.91</v>
      </c>
      <c r="D636" s="27">
        <v>158</v>
      </c>
      <c r="E636" s="27">
        <v>9.98</v>
      </c>
      <c r="F636" s="28">
        <v>6.3200000000000006E-2</v>
      </c>
      <c r="G636" s="29">
        <v>41424</v>
      </c>
      <c r="H636" s="27">
        <v>9.98</v>
      </c>
      <c r="I636" s="28">
        <v>6.3200000000000006E-2</v>
      </c>
    </row>
    <row r="637" spans="1:9" x14ac:dyDescent="0.25">
      <c r="A637" s="27">
        <v>12279</v>
      </c>
      <c r="B637" s="27" t="s">
        <v>70</v>
      </c>
      <c r="C637" s="27">
        <v>496.91</v>
      </c>
      <c r="D637" s="27">
        <v>158</v>
      </c>
      <c r="E637" s="27">
        <v>9.98</v>
      </c>
      <c r="F637" s="28">
        <v>6.3200000000000006E-2</v>
      </c>
      <c r="G637" s="29">
        <v>41423</v>
      </c>
      <c r="H637" s="27">
        <v>9.98</v>
      </c>
      <c r="I637" s="28">
        <v>6.3200000000000006E-2</v>
      </c>
    </row>
    <row r="638" spans="1:9" x14ac:dyDescent="0.25">
      <c r="A638" s="27">
        <v>12279</v>
      </c>
      <c r="B638" s="27" t="s">
        <v>70</v>
      </c>
      <c r="C638" s="27">
        <v>496.91</v>
      </c>
      <c r="D638" s="27">
        <v>158</v>
      </c>
      <c r="E638" s="27">
        <v>9.98</v>
      </c>
      <c r="F638" s="28">
        <v>6.3200000000000006E-2</v>
      </c>
      <c r="G638" s="29">
        <v>41422</v>
      </c>
      <c r="H638" s="27">
        <v>9.98</v>
      </c>
      <c r="I638" s="28">
        <v>6.3200000000000006E-2</v>
      </c>
    </row>
    <row r="639" spans="1:9" x14ac:dyDescent="0.25">
      <c r="A639" s="27">
        <v>12279</v>
      </c>
      <c r="B639" s="27" t="s">
        <v>70</v>
      </c>
      <c r="C639" s="27">
        <v>496.91</v>
      </c>
      <c r="D639" s="27">
        <v>158</v>
      </c>
      <c r="E639" s="27">
        <v>9.98</v>
      </c>
      <c r="F639" s="28">
        <v>6.3200000000000006E-2</v>
      </c>
      <c r="G639" s="29">
        <v>41421</v>
      </c>
      <c r="H639" s="27">
        <v>9.98</v>
      </c>
      <c r="I639" s="28">
        <v>6.3200000000000006E-2</v>
      </c>
    </row>
    <row r="640" spans="1:9" x14ac:dyDescent="0.25">
      <c r="A640" s="27">
        <v>12279</v>
      </c>
      <c r="B640" s="27" t="s">
        <v>70</v>
      </c>
      <c r="C640" s="27">
        <v>496.91</v>
      </c>
      <c r="D640" s="27">
        <v>158</v>
      </c>
      <c r="E640" s="27">
        <v>9.98</v>
      </c>
      <c r="F640" s="28">
        <v>6.3200000000000006E-2</v>
      </c>
      <c r="G640" s="29">
        <v>41420</v>
      </c>
      <c r="H640" s="27">
        <v>9.98</v>
      </c>
      <c r="I640" s="28">
        <v>6.3200000000000006E-2</v>
      </c>
    </row>
    <row r="641" spans="1:9" x14ac:dyDescent="0.25">
      <c r="A641" s="27">
        <v>12279</v>
      </c>
      <c r="B641" s="27" t="s">
        <v>70</v>
      </c>
      <c r="C641" s="27">
        <v>496.91</v>
      </c>
      <c r="D641" s="27">
        <v>158</v>
      </c>
      <c r="E641" s="27">
        <v>9.98</v>
      </c>
      <c r="F641" s="28">
        <v>6.3200000000000006E-2</v>
      </c>
      <c r="G641" s="29">
        <v>41419</v>
      </c>
      <c r="H641" s="27">
        <v>9.98</v>
      </c>
      <c r="I641" s="28">
        <v>6.3200000000000006E-2</v>
      </c>
    </row>
    <row r="642" spans="1:9" x14ac:dyDescent="0.25">
      <c r="A642" s="27">
        <v>12279</v>
      </c>
      <c r="B642" s="27" t="s">
        <v>70</v>
      </c>
      <c r="C642" s="27">
        <v>496.91</v>
      </c>
      <c r="D642" s="27">
        <v>158</v>
      </c>
      <c r="E642" s="27">
        <v>9.98</v>
      </c>
      <c r="F642" s="28">
        <v>6.3200000000000006E-2</v>
      </c>
      <c r="G642" s="29">
        <v>41418</v>
      </c>
      <c r="H642" s="27">
        <v>9.98</v>
      </c>
      <c r="I642" s="28">
        <v>6.3200000000000006E-2</v>
      </c>
    </row>
    <row r="643" spans="1:9" x14ac:dyDescent="0.25">
      <c r="A643" s="27">
        <v>12279</v>
      </c>
      <c r="B643" s="27" t="s">
        <v>70</v>
      </c>
      <c r="C643" s="27">
        <v>496.91</v>
      </c>
      <c r="D643" s="27">
        <v>158</v>
      </c>
      <c r="E643" s="27">
        <v>9.98</v>
      </c>
      <c r="F643" s="28">
        <v>6.3200000000000006E-2</v>
      </c>
      <c r="G643" s="29">
        <v>41417</v>
      </c>
      <c r="H643" s="27">
        <v>9.98</v>
      </c>
      <c r="I643" s="28">
        <v>6.3200000000000006E-2</v>
      </c>
    </row>
    <row r="644" spans="1:9" x14ac:dyDescent="0.25">
      <c r="A644" s="27">
        <v>12279</v>
      </c>
      <c r="B644" s="27" t="s">
        <v>70</v>
      </c>
      <c r="C644" s="27">
        <v>496.91</v>
      </c>
      <c r="D644" s="27">
        <v>158</v>
      </c>
      <c r="E644" s="27">
        <v>9.98</v>
      </c>
      <c r="F644" s="28">
        <v>6.3200000000000006E-2</v>
      </c>
      <c r="G644" s="29">
        <v>41416</v>
      </c>
      <c r="H644" s="27">
        <v>9.98</v>
      </c>
      <c r="I644" s="28">
        <v>6.3200000000000006E-2</v>
      </c>
    </row>
    <row r="645" spans="1:9" x14ac:dyDescent="0.25">
      <c r="A645" s="27">
        <v>12279</v>
      </c>
      <c r="B645" s="27" t="s">
        <v>70</v>
      </c>
      <c r="C645" s="27">
        <v>496.91</v>
      </c>
      <c r="D645" s="27">
        <v>158</v>
      </c>
      <c r="E645" s="27">
        <v>9.98</v>
      </c>
      <c r="F645" s="28">
        <v>6.3200000000000006E-2</v>
      </c>
      <c r="G645" s="29">
        <v>41415</v>
      </c>
      <c r="H645" s="27">
        <v>9.98</v>
      </c>
      <c r="I645" s="28">
        <v>6.3200000000000006E-2</v>
      </c>
    </row>
    <row r="646" spans="1:9" x14ac:dyDescent="0.25">
      <c r="A646" s="27">
        <v>12279</v>
      </c>
      <c r="B646" s="27" t="s">
        <v>70</v>
      </c>
      <c r="C646" s="27">
        <v>496.91</v>
      </c>
      <c r="D646" s="27">
        <v>158</v>
      </c>
      <c r="E646" s="27">
        <v>9.98</v>
      </c>
      <c r="F646" s="28">
        <v>6.3200000000000006E-2</v>
      </c>
      <c r="G646" s="29">
        <v>41414</v>
      </c>
      <c r="H646" s="27">
        <v>9.98</v>
      </c>
      <c r="I646" s="28">
        <v>6.3200000000000006E-2</v>
      </c>
    </row>
    <row r="647" spans="1:9" x14ac:dyDescent="0.25">
      <c r="A647" s="27">
        <v>12279</v>
      </c>
      <c r="B647" s="27" t="s">
        <v>70</v>
      </c>
      <c r="C647" s="27">
        <v>496.91</v>
      </c>
      <c r="D647" s="27">
        <v>158</v>
      </c>
      <c r="E647" s="27">
        <v>9.98</v>
      </c>
      <c r="F647" s="28">
        <v>6.3200000000000006E-2</v>
      </c>
      <c r="G647" s="29">
        <v>41413</v>
      </c>
      <c r="H647" s="27">
        <v>9.98</v>
      </c>
      <c r="I647" s="28">
        <v>6.3200000000000006E-2</v>
      </c>
    </row>
    <row r="648" spans="1:9" x14ac:dyDescent="0.25">
      <c r="A648" s="27">
        <v>12279</v>
      </c>
      <c r="B648" s="27" t="s">
        <v>70</v>
      </c>
      <c r="C648" s="27">
        <v>496.91</v>
      </c>
      <c r="D648" s="27">
        <v>158</v>
      </c>
      <c r="E648" s="27">
        <v>9.98</v>
      </c>
      <c r="F648" s="28">
        <v>6.3200000000000006E-2</v>
      </c>
      <c r="G648" s="29">
        <v>41412</v>
      </c>
      <c r="H648" s="27">
        <v>9.98</v>
      </c>
      <c r="I648" s="28">
        <v>6.3200000000000006E-2</v>
      </c>
    </row>
    <row r="649" spans="1:9" x14ac:dyDescent="0.25">
      <c r="A649" s="27">
        <v>12279</v>
      </c>
      <c r="B649" s="27" t="s">
        <v>70</v>
      </c>
      <c r="C649" s="27">
        <v>496.91</v>
      </c>
      <c r="D649" s="27">
        <v>158</v>
      </c>
      <c r="E649" s="27">
        <v>9.98</v>
      </c>
      <c r="F649" s="28">
        <v>6.3200000000000006E-2</v>
      </c>
      <c r="G649" s="29">
        <v>41411</v>
      </c>
      <c r="H649" s="27">
        <v>9.98</v>
      </c>
      <c r="I649" s="28">
        <v>6.3200000000000006E-2</v>
      </c>
    </row>
    <row r="650" spans="1:9" x14ac:dyDescent="0.25">
      <c r="A650" s="27">
        <v>12279</v>
      </c>
      <c r="B650" s="27" t="s">
        <v>70</v>
      </c>
      <c r="C650" s="27">
        <v>496.91</v>
      </c>
      <c r="D650" s="27">
        <v>158</v>
      </c>
      <c r="E650" s="27">
        <v>9.98</v>
      </c>
      <c r="F650" s="28">
        <v>6.3200000000000006E-2</v>
      </c>
      <c r="G650" s="29">
        <v>41410</v>
      </c>
      <c r="H650" s="27">
        <v>9.98</v>
      </c>
      <c r="I650" s="28">
        <v>6.3200000000000006E-2</v>
      </c>
    </row>
    <row r="651" spans="1:9" x14ac:dyDescent="0.25">
      <c r="A651" s="27">
        <v>12279</v>
      </c>
      <c r="B651" s="27" t="s">
        <v>70</v>
      </c>
      <c r="C651" s="27">
        <v>496.91</v>
      </c>
      <c r="D651" s="27">
        <v>158</v>
      </c>
      <c r="E651" s="27">
        <v>9.98</v>
      </c>
      <c r="F651" s="28">
        <v>6.3200000000000006E-2</v>
      </c>
      <c r="G651" s="29">
        <v>41409</v>
      </c>
      <c r="H651" s="27">
        <v>9.98</v>
      </c>
      <c r="I651" s="28">
        <v>6.3200000000000006E-2</v>
      </c>
    </row>
    <row r="652" spans="1:9" x14ac:dyDescent="0.25">
      <c r="A652" s="27">
        <v>12279</v>
      </c>
      <c r="B652" s="27" t="s">
        <v>70</v>
      </c>
      <c r="C652" s="27">
        <v>496.91</v>
      </c>
      <c r="D652" s="27">
        <v>158</v>
      </c>
      <c r="E652" s="27">
        <v>9.98</v>
      </c>
      <c r="F652" s="28">
        <v>6.3200000000000006E-2</v>
      </c>
      <c r="G652" s="29">
        <v>41408</v>
      </c>
      <c r="H652" s="27">
        <v>9.98</v>
      </c>
      <c r="I652" s="28">
        <v>6.3200000000000006E-2</v>
      </c>
    </row>
    <row r="653" spans="1:9" x14ac:dyDescent="0.25">
      <c r="A653" s="27">
        <v>12279</v>
      </c>
      <c r="B653" s="27" t="s">
        <v>70</v>
      </c>
      <c r="C653" s="27">
        <v>496.91</v>
      </c>
      <c r="D653" s="27">
        <v>158</v>
      </c>
      <c r="E653" s="27">
        <v>9.98</v>
      </c>
      <c r="F653" s="28">
        <v>6.3200000000000006E-2</v>
      </c>
      <c r="G653" s="29">
        <v>41407</v>
      </c>
      <c r="H653" s="27">
        <v>9.98</v>
      </c>
      <c r="I653" s="28">
        <v>6.3200000000000006E-2</v>
      </c>
    </row>
    <row r="654" spans="1:9" x14ac:dyDescent="0.25">
      <c r="A654" s="27">
        <v>12279</v>
      </c>
      <c r="B654" s="27" t="s">
        <v>70</v>
      </c>
      <c r="C654" s="27">
        <v>496.91</v>
      </c>
      <c r="D654" s="27">
        <v>158</v>
      </c>
      <c r="E654" s="27">
        <v>9.98</v>
      </c>
      <c r="F654" s="28">
        <v>6.3200000000000006E-2</v>
      </c>
      <c r="G654" s="29">
        <v>41406</v>
      </c>
      <c r="H654" s="27">
        <v>9.98</v>
      </c>
      <c r="I654" s="28">
        <v>6.3200000000000006E-2</v>
      </c>
    </row>
    <row r="655" spans="1:9" x14ac:dyDescent="0.25">
      <c r="A655" s="27">
        <v>12279</v>
      </c>
      <c r="B655" s="27" t="s">
        <v>70</v>
      </c>
      <c r="C655" s="27">
        <v>496.91</v>
      </c>
      <c r="D655" s="27">
        <v>158</v>
      </c>
      <c r="E655" s="27">
        <v>9.98</v>
      </c>
      <c r="F655" s="28">
        <v>6.3200000000000006E-2</v>
      </c>
      <c r="G655" s="29">
        <v>41405</v>
      </c>
      <c r="H655" s="27">
        <v>9.98</v>
      </c>
      <c r="I655" s="28">
        <v>6.3200000000000006E-2</v>
      </c>
    </row>
    <row r="656" spans="1:9" x14ac:dyDescent="0.25">
      <c r="A656" s="27">
        <v>12279</v>
      </c>
      <c r="B656" s="27" t="s">
        <v>70</v>
      </c>
      <c r="C656" s="27">
        <v>496.91</v>
      </c>
      <c r="D656" s="27">
        <v>158</v>
      </c>
      <c r="E656" s="27">
        <v>9.98</v>
      </c>
      <c r="F656" s="28">
        <v>6.3200000000000006E-2</v>
      </c>
      <c r="G656" s="29">
        <v>41404</v>
      </c>
      <c r="H656" s="27">
        <v>9.98</v>
      </c>
      <c r="I656" s="28">
        <v>6.3200000000000006E-2</v>
      </c>
    </row>
    <row r="657" spans="1:9" x14ac:dyDescent="0.25">
      <c r="A657" s="27">
        <v>12279</v>
      </c>
      <c r="B657" s="27" t="s">
        <v>70</v>
      </c>
      <c r="C657" s="27">
        <v>496.91</v>
      </c>
      <c r="D657" s="27">
        <v>158</v>
      </c>
      <c r="E657" s="27">
        <v>9.98</v>
      </c>
      <c r="F657" s="28">
        <v>6.3200000000000006E-2</v>
      </c>
      <c r="G657" s="29">
        <v>41403</v>
      </c>
      <c r="H657" s="27">
        <v>9.98</v>
      </c>
      <c r="I657" s="28">
        <v>6.3200000000000006E-2</v>
      </c>
    </row>
    <row r="658" spans="1:9" x14ac:dyDescent="0.25">
      <c r="A658" s="27">
        <v>12279</v>
      </c>
      <c r="B658" s="27" t="s">
        <v>70</v>
      </c>
      <c r="C658" s="27">
        <v>496.91</v>
      </c>
      <c r="D658" s="27">
        <v>158</v>
      </c>
      <c r="E658" s="27">
        <v>9.98</v>
      </c>
      <c r="F658" s="28">
        <v>6.3200000000000006E-2</v>
      </c>
      <c r="G658" s="29">
        <v>41402</v>
      </c>
      <c r="H658" s="27">
        <v>9.98</v>
      </c>
      <c r="I658" s="28">
        <v>6.3200000000000006E-2</v>
      </c>
    </row>
    <row r="659" spans="1:9" x14ac:dyDescent="0.25">
      <c r="A659" s="27">
        <v>12279</v>
      </c>
      <c r="B659" s="27" t="s">
        <v>70</v>
      </c>
      <c r="C659" s="27">
        <v>496.91</v>
      </c>
      <c r="D659" s="27">
        <v>158</v>
      </c>
      <c r="E659" s="27">
        <v>9.98</v>
      </c>
      <c r="F659" s="28">
        <v>6.3200000000000006E-2</v>
      </c>
      <c r="G659" s="29">
        <v>41401</v>
      </c>
      <c r="H659" s="27">
        <v>9.98</v>
      </c>
      <c r="I659" s="28">
        <v>6.3200000000000006E-2</v>
      </c>
    </row>
    <row r="660" spans="1:9" x14ac:dyDescent="0.25">
      <c r="A660" s="27">
        <v>12279</v>
      </c>
      <c r="B660" s="27" t="s">
        <v>70</v>
      </c>
      <c r="C660" s="27">
        <v>496.91</v>
      </c>
      <c r="D660" s="27">
        <v>158</v>
      </c>
      <c r="E660" s="27">
        <v>9.98</v>
      </c>
      <c r="F660" s="28">
        <v>6.3200000000000006E-2</v>
      </c>
      <c r="G660" s="29">
        <v>41400</v>
      </c>
      <c r="H660" s="27">
        <v>9.98</v>
      </c>
      <c r="I660" s="28">
        <v>6.3200000000000006E-2</v>
      </c>
    </row>
    <row r="661" spans="1:9" x14ac:dyDescent="0.25">
      <c r="A661" s="27">
        <v>12279</v>
      </c>
      <c r="B661" s="27" t="s">
        <v>70</v>
      </c>
      <c r="C661" s="27">
        <v>496.91</v>
      </c>
      <c r="D661" s="27">
        <v>158</v>
      </c>
      <c r="E661" s="27">
        <v>9.98</v>
      </c>
      <c r="F661" s="28">
        <v>6.3200000000000006E-2</v>
      </c>
      <c r="G661" s="29">
        <v>41399</v>
      </c>
      <c r="H661" s="27">
        <v>9.98</v>
      </c>
      <c r="I661" s="28">
        <v>6.3200000000000006E-2</v>
      </c>
    </row>
    <row r="662" spans="1:9" x14ac:dyDescent="0.25">
      <c r="A662" s="27">
        <v>12279</v>
      </c>
      <c r="B662" s="27" t="s">
        <v>70</v>
      </c>
      <c r="C662" s="27">
        <v>496.91</v>
      </c>
      <c r="D662" s="27">
        <v>158</v>
      </c>
      <c r="E662" s="27">
        <v>9.98</v>
      </c>
      <c r="F662" s="28">
        <v>6.3200000000000006E-2</v>
      </c>
      <c r="G662" s="29">
        <v>41398</v>
      </c>
      <c r="H662" s="27">
        <v>9.98</v>
      </c>
      <c r="I662" s="28">
        <v>6.3200000000000006E-2</v>
      </c>
    </row>
    <row r="663" spans="1:9" x14ac:dyDescent="0.25">
      <c r="A663" s="27">
        <v>12279</v>
      </c>
      <c r="B663" s="27" t="s">
        <v>70</v>
      </c>
      <c r="C663" s="27">
        <v>496.91</v>
      </c>
      <c r="D663" s="27">
        <v>158</v>
      </c>
      <c r="E663" s="27">
        <v>9.98</v>
      </c>
      <c r="F663" s="28">
        <v>6.3200000000000006E-2</v>
      </c>
      <c r="G663" s="29">
        <v>41397</v>
      </c>
      <c r="H663" s="27">
        <v>9.98</v>
      </c>
      <c r="I663" s="28">
        <v>6.3200000000000006E-2</v>
      </c>
    </row>
    <row r="664" spans="1:9" x14ac:dyDescent="0.25">
      <c r="A664" s="27">
        <v>12279</v>
      </c>
      <c r="B664" s="27" t="s">
        <v>70</v>
      </c>
      <c r="C664" s="27">
        <v>496.91</v>
      </c>
      <c r="D664" s="27">
        <v>158</v>
      </c>
      <c r="E664" s="27">
        <v>9.98</v>
      </c>
      <c r="F664" s="28">
        <v>6.3200000000000006E-2</v>
      </c>
      <c r="G664" s="29">
        <v>41396</v>
      </c>
      <c r="H664" s="27">
        <v>9.98</v>
      </c>
      <c r="I664" s="28">
        <v>6.3200000000000006E-2</v>
      </c>
    </row>
    <row r="665" spans="1:9" x14ac:dyDescent="0.25">
      <c r="A665" s="27">
        <v>12279</v>
      </c>
      <c r="B665" s="27" t="s">
        <v>70</v>
      </c>
      <c r="C665" s="27">
        <v>496.91</v>
      </c>
      <c r="D665" s="27">
        <v>158</v>
      </c>
      <c r="E665" s="27">
        <v>9.98</v>
      </c>
      <c r="F665" s="28">
        <v>6.3200000000000006E-2</v>
      </c>
      <c r="G665" s="29">
        <v>41395</v>
      </c>
      <c r="H665" s="27">
        <v>9.98</v>
      </c>
      <c r="I665" s="28">
        <v>6.3200000000000006E-2</v>
      </c>
    </row>
    <row r="666" spans="1:9" x14ac:dyDescent="0.25">
      <c r="A666" s="27">
        <v>12279</v>
      </c>
      <c r="B666" s="27" t="s">
        <v>70</v>
      </c>
      <c r="C666" s="27">
        <v>496.91</v>
      </c>
      <c r="D666" s="27">
        <v>158</v>
      </c>
      <c r="E666" s="27">
        <v>9.98</v>
      </c>
      <c r="F666" s="28">
        <v>6.3200000000000006E-2</v>
      </c>
      <c r="G666" s="29">
        <v>41394</v>
      </c>
      <c r="H666" s="27">
        <v>9.98</v>
      </c>
      <c r="I666" s="28">
        <v>6.3200000000000006E-2</v>
      </c>
    </row>
    <row r="667" spans="1:9" x14ac:dyDescent="0.25">
      <c r="A667" s="27">
        <v>12279</v>
      </c>
      <c r="B667" s="27" t="s">
        <v>70</v>
      </c>
      <c r="C667" s="27">
        <v>496.91</v>
      </c>
      <c r="D667" s="27">
        <v>158</v>
      </c>
      <c r="E667" s="27">
        <v>9.98</v>
      </c>
      <c r="F667" s="28">
        <v>6.3200000000000006E-2</v>
      </c>
      <c r="G667" s="29">
        <v>41393</v>
      </c>
      <c r="H667" s="27">
        <v>9.98</v>
      </c>
      <c r="I667" s="28">
        <v>6.3200000000000006E-2</v>
      </c>
    </row>
    <row r="668" spans="1:9" x14ac:dyDescent="0.25">
      <c r="A668" s="27">
        <v>12279</v>
      </c>
      <c r="B668" s="27" t="s">
        <v>70</v>
      </c>
      <c r="C668" s="27">
        <v>496.91</v>
      </c>
      <c r="D668" s="27">
        <v>158</v>
      </c>
      <c r="E668" s="27">
        <v>9.98</v>
      </c>
      <c r="F668" s="28">
        <v>6.3200000000000006E-2</v>
      </c>
      <c r="G668" s="29">
        <v>41392</v>
      </c>
      <c r="H668" s="27">
        <v>9.98</v>
      </c>
      <c r="I668" s="28">
        <v>6.3200000000000006E-2</v>
      </c>
    </row>
    <row r="669" spans="1:9" x14ac:dyDescent="0.25">
      <c r="A669" s="27">
        <v>12279</v>
      </c>
      <c r="B669" s="27" t="s">
        <v>70</v>
      </c>
      <c r="C669" s="27">
        <v>496.91</v>
      </c>
      <c r="D669" s="27">
        <v>158</v>
      </c>
      <c r="E669" s="27">
        <v>9.98</v>
      </c>
      <c r="F669" s="28">
        <v>6.3200000000000006E-2</v>
      </c>
      <c r="G669" s="29">
        <v>41391</v>
      </c>
      <c r="H669" s="27">
        <v>9.98</v>
      </c>
      <c r="I669" s="28">
        <v>6.3200000000000006E-2</v>
      </c>
    </row>
    <row r="670" spans="1:9" x14ac:dyDescent="0.25">
      <c r="A670" s="27">
        <v>12279</v>
      </c>
      <c r="B670" s="27" t="s">
        <v>70</v>
      </c>
      <c r="C670" s="27">
        <v>496.91</v>
      </c>
      <c r="D670" s="27">
        <v>158</v>
      </c>
      <c r="E670" s="27">
        <v>9.98</v>
      </c>
      <c r="F670" s="28">
        <v>6.3200000000000006E-2</v>
      </c>
      <c r="G670" s="29">
        <v>41390</v>
      </c>
      <c r="H670" s="27">
        <v>9.98</v>
      </c>
      <c r="I670" s="28">
        <v>6.3200000000000006E-2</v>
      </c>
    </row>
    <row r="671" spans="1:9" x14ac:dyDescent="0.25">
      <c r="A671" s="27">
        <v>12279</v>
      </c>
      <c r="B671" s="27" t="s">
        <v>70</v>
      </c>
      <c r="C671" s="27">
        <v>496.91</v>
      </c>
      <c r="D671" s="27">
        <v>158</v>
      </c>
      <c r="E671" s="27">
        <v>9.98</v>
      </c>
      <c r="F671" s="28">
        <v>6.3200000000000006E-2</v>
      </c>
      <c r="G671" s="29">
        <v>41389</v>
      </c>
      <c r="H671" s="27">
        <v>9.98</v>
      </c>
      <c r="I671" s="28">
        <v>6.3200000000000006E-2</v>
      </c>
    </row>
    <row r="672" spans="1:9" x14ac:dyDescent="0.25">
      <c r="A672" s="27">
        <v>12279</v>
      </c>
      <c r="B672" s="27" t="s">
        <v>70</v>
      </c>
      <c r="C672" s="27">
        <v>496.91</v>
      </c>
      <c r="D672" s="27">
        <v>158</v>
      </c>
      <c r="E672" s="27">
        <v>9.98</v>
      </c>
      <c r="F672" s="28">
        <v>6.3200000000000006E-2</v>
      </c>
      <c r="G672" s="29">
        <v>41388</v>
      </c>
      <c r="H672" s="27">
        <v>9.98</v>
      </c>
      <c r="I672" s="28">
        <v>6.3200000000000006E-2</v>
      </c>
    </row>
    <row r="673" spans="1:9" x14ac:dyDescent="0.25">
      <c r="A673" s="27">
        <v>12279</v>
      </c>
      <c r="B673" s="27" t="s">
        <v>70</v>
      </c>
      <c r="C673" s="27">
        <v>496.91</v>
      </c>
      <c r="D673" s="27">
        <v>158</v>
      </c>
      <c r="E673" s="27">
        <v>9.98</v>
      </c>
      <c r="F673" s="28">
        <v>6.3200000000000006E-2</v>
      </c>
      <c r="G673" s="29">
        <v>41387</v>
      </c>
      <c r="H673" s="27">
        <v>9.98</v>
      </c>
      <c r="I673" s="28">
        <v>6.3200000000000006E-2</v>
      </c>
    </row>
    <row r="674" spans="1:9" x14ac:dyDescent="0.25">
      <c r="A674" s="27">
        <v>12279</v>
      </c>
      <c r="B674" s="27" t="s">
        <v>70</v>
      </c>
      <c r="C674" s="27">
        <v>496.91</v>
      </c>
      <c r="D674" s="27">
        <v>158</v>
      </c>
      <c r="E674" s="27">
        <v>9.98</v>
      </c>
      <c r="F674" s="28">
        <v>6.3200000000000006E-2</v>
      </c>
      <c r="G674" s="29">
        <v>41386</v>
      </c>
      <c r="H674" s="27">
        <v>9.98</v>
      </c>
      <c r="I674" s="28">
        <v>6.3200000000000006E-2</v>
      </c>
    </row>
    <row r="675" spans="1:9" x14ac:dyDescent="0.25">
      <c r="A675" s="27">
        <v>12279</v>
      </c>
      <c r="B675" s="27" t="s">
        <v>70</v>
      </c>
      <c r="C675" s="27">
        <v>496.91</v>
      </c>
      <c r="D675" s="27">
        <v>158</v>
      </c>
      <c r="E675" s="27">
        <v>9.98</v>
      </c>
      <c r="F675" s="28">
        <v>6.3200000000000006E-2</v>
      </c>
      <c r="G675" s="29">
        <v>41385</v>
      </c>
      <c r="H675" s="27">
        <v>9.98</v>
      </c>
      <c r="I675" s="28">
        <v>6.3200000000000006E-2</v>
      </c>
    </row>
    <row r="676" spans="1:9" x14ac:dyDescent="0.25">
      <c r="A676" s="27">
        <v>12279</v>
      </c>
      <c r="B676" s="27" t="s">
        <v>70</v>
      </c>
      <c r="C676" s="27">
        <v>496.91</v>
      </c>
      <c r="D676" s="27">
        <v>158</v>
      </c>
      <c r="E676" s="27">
        <v>9.98</v>
      </c>
      <c r="F676" s="28">
        <v>6.3200000000000006E-2</v>
      </c>
      <c r="G676" s="29">
        <v>41384</v>
      </c>
      <c r="H676" s="27">
        <v>9.98</v>
      </c>
      <c r="I676" s="28">
        <v>6.3200000000000006E-2</v>
      </c>
    </row>
    <row r="677" spans="1:9" x14ac:dyDescent="0.25">
      <c r="A677" s="27">
        <v>12279</v>
      </c>
      <c r="B677" s="27" t="s">
        <v>70</v>
      </c>
      <c r="C677" s="27">
        <v>496.91</v>
      </c>
      <c r="D677" s="27">
        <v>158</v>
      </c>
      <c r="E677" s="27">
        <v>9.98</v>
      </c>
      <c r="F677" s="28">
        <v>6.3200000000000006E-2</v>
      </c>
      <c r="G677" s="29">
        <v>41383</v>
      </c>
      <c r="H677" s="27">
        <v>9.98</v>
      </c>
      <c r="I677" s="28">
        <v>6.3200000000000006E-2</v>
      </c>
    </row>
    <row r="678" spans="1:9" x14ac:dyDescent="0.25">
      <c r="A678" s="27">
        <v>12279</v>
      </c>
      <c r="B678" s="27" t="s">
        <v>70</v>
      </c>
      <c r="C678" s="27">
        <v>496.91</v>
      </c>
      <c r="D678" s="27">
        <v>158</v>
      </c>
      <c r="E678" s="27">
        <v>9.98</v>
      </c>
      <c r="F678" s="28">
        <v>6.3200000000000006E-2</v>
      </c>
      <c r="G678" s="29">
        <v>41382</v>
      </c>
      <c r="H678" s="27">
        <v>9.98</v>
      </c>
      <c r="I678" s="28">
        <v>6.3200000000000006E-2</v>
      </c>
    </row>
    <row r="679" spans="1:9" x14ac:dyDescent="0.25">
      <c r="A679" s="27">
        <v>12279</v>
      </c>
      <c r="B679" s="27" t="s">
        <v>70</v>
      </c>
      <c r="C679" s="27">
        <v>496.9</v>
      </c>
      <c r="D679" s="27">
        <v>158</v>
      </c>
      <c r="E679" s="27">
        <v>9.9700000000000006</v>
      </c>
      <c r="F679" s="28">
        <v>6.3100000000000003E-2</v>
      </c>
      <c r="G679" s="29">
        <v>41381</v>
      </c>
      <c r="H679" s="27">
        <v>9.9700000000000006</v>
      </c>
      <c r="I679" s="28">
        <v>6.3100000000000003E-2</v>
      </c>
    </row>
    <row r="680" spans="1:9" x14ac:dyDescent="0.25">
      <c r="A680" s="27">
        <v>12279</v>
      </c>
      <c r="B680" s="27" t="s">
        <v>70</v>
      </c>
      <c r="C680" s="27">
        <v>496.89</v>
      </c>
      <c r="D680" s="27">
        <v>158</v>
      </c>
      <c r="E680" s="27">
        <v>9.9499999999999993</v>
      </c>
      <c r="F680" s="28">
        <v>6.3E-2</v>
      </c>
      <c r="G680" s="29">
        <v>41380</v>
      </c>
      <c r="H680" s="27">
        <v>9.9499999999999993</v>
      </c>
      <c r="I680" s="28">
        <v>6.3E-2</v>
      </c>
    </row>
    <row r="681" spans="1:9" x14ac:dyDescent="0.25">
      <c r="A681" s="27">
        <v>12279</v>
      </c>
      <c r="B681" s="27" t="s">
        <v>70</v>
      </c>
      <c r="C681" s="27">
        <v>496.9</v>
      </c>
      <c r="D681" s="27">
        <v>158</v>
      </c>
      <c r="E681" s="27">
        <v>9.9700000000000006</v>
      </c>
      <c r="F681" s="28">
        <v>6.3100000000000003E-2</v>
      </c>
      <c r="G681" s="29">
        <v>41379</v>
      </c>
      <c r="H681" s="27">
        <v>9.9700000000000006</v>
      </c>
      <c r="I681" s="28">
        <v>6.3100000000000003E-2</v>
      </c>
    </row>
    <row r="682" spans="1:9" x14ac:dyDescent="0.25">
      <c r="A682" s="27">
        <v>12279</v>
      </c>
      <c r="B682" s="27" t="s">
        <v>70</v>
      </c>
      <c r="C682" s="27">
        <v>496.9</v>
      </c>
      <c r="D682" s="27">
        <v>158</v>
      </c>
      <c r="E682" s="27">
        <v>9.9700000000000006</v>
      </c>
      <c r="F682" s="28">
        <v>6.3100000000000003E-2</v>
      </c>
      <c r="G682" s="29">
        <v>41378</v>
      </c>
      <c r="H682" s="27">
        <v>9.9700000000000006</v>
      </c>
      <c r="I682" s="28">
        <v>6.3100000000000003E-2</v>
      </c>
    </row>
    <row r="683" spans="1:9" x14ac:dyDescent="0.25">
      <c r="A683" s="27">
        <v>12279</v>
      </c>
      <c r="B683" s="27" t="s">
        <v>70</v>
      </c>
      <c r="C683" s="27">
        <v>496.91</v>
      </c>
      <c r="D683" s="27">
        <v>158</v>
      </c>
      <c r="E683" s="27">
        <v>9.98</v>
      </c>
      <c r="F683" s="28">
        <v>6.3200000000000006E-2</v>
      </c>
      <c r="G683" s="29">
        <v>41377</v>
      </c>
      <c r="H683" s="27">
        <v>9.98</v>
      </c>
      <c r="I683" s="28">
        <v>6.3200000000000006E-2</v>
      </c>
    </row>
    <row r="684" spans="1:9" x14ac:dyDescent="0.25">
      <c r="A684" s="27">
        <v>12279</v>
      </c>
      <c r="B684" s="27" t="s">
        <v>70</v>
      </c>
      <c r="C684" s="27">
        <v>496.91</v>
      </c>
      <c r="D684" s="27">
        <v>158</v>
      </c>
      <c r="E684" s="27">
        <v>9.98</v>
      </c>
      <c r="F684" s="28">
        <v>6.3200000000000006E-2</v>
      </c>
      <c r="G684" s="29">
        <v>41376</v>
      </c>
      <c r="H684" s="27">
        <v>9.98</v>
      </c>
      <c r="I684" s="28">
        <v>6.3200000000000006E-2</v>
      </c>
    </row>
    <row r="685" spans="1:9" x14ac:dyDescent="0.25">
      <c r="A685" s="27">
        <v>12279</v>
      </c>
      <c r="B685" s="27" t="s">
        <v>70</v>
      </c>
      <c r="C685" s="27">
        <v>496.92</v>
      </c>
      <c r="D685" s="27">
        <v>158</v>
      </c>
      <c r="E685" s="27">
        <v>10</v>
      </c>
      <c r="F685" s="28">
        <v>6.3299999999999995E-2</v>
      </c>
      <c r="G685" s="29">
        <v>41375</v>
      </c>
      <c r="H685" s="27">
        <v>10</v>
      </c>
      <c r="I685" s="28">
        <v>6.3299999999999995E-2</v>
      </c>
    </row>
    <row r="686" spans="1:9" x14ac:dyDescent="0.25">
      <c r="A686" s="27">
        <v>12279</v>
      </c>
      <c r="B686" s="27" t="s">
        <v>70</v>
      </c>
      <c r="C686" s="27">
        <v>496.93</v>
      </c>
      <c r="D686" s="27">
        <v>158</v>
      </c>
      <c r="E686" s="27">
        <v>10.01</v>
      </c>
      <c r="F686" s="28">
        <v>6.3399999999999998E-2</v>
      </c>
      <c r="G686" s="29">
        <v>41374</v>
      </c>
      <c r="H686" s="27">
        <v>10.01</v>
      </c>
      <c r="I686" s="28">
        <v>6.3399999999999998E-2</v>
      </c>
    </row>
    <row r="687" spans="1:9" x14ac:dyDescent="0.25">
      <c r="A687" s="27">
        <v>12279</v>
      </c>
      <c r="B687" s="27" t="s">
        <v>70</v>
      </c>
      <c r="C687" s="27">
        <v>496.94</v>
      </c>
      <c r="D687" s="27">
        <v>158</v>
      </c>
      <c r="E687" s="27">
        <v>10.029999999999999</v>
      </c>
      <c r="F687" s="28">
        <v>6.3500000000000001E-2</v>
      </c>
      <c r="G687" s="29">
        <v>41373</v>
      </c>
      <c r="H687" s="27">
        <v>10.029999999999999</v>
      </c>
      <c r="I687" s="28">
        <v>6.3500000000000001E-2</v>
      </c>
    </row>
    <row r="688" spans="1:9" x14ac:dyDescent="0.25">
      <c r="A688" s="27">
        <v>12279</v>
      </c>
      <c r="B688" s="27" t="s">
        <v>70</v>
      </c>
      <c r="C688" s="27">
        <v>496.95</v>
      </c>
      <c r="D688" s="27">
        <v>158</v>
      </c>
      <c r="E688" s="27">
        <v>10.039999999999999</v>
      </c>
      <c r="F688" s="28">
        <v>6.3500000000000001E-2</v>
      </c>
      <c r="G688" s="29">
        <v>41372</v>
      </c>
      <c r="H688" s="27">
        <v>10.039999999999999</v>
      </c>
      <c r="I688" s="28">
        <v>6.3500000000000001E-2</v>
      </c>
    </row>
    <row r="689" spans="1:9" x14ac:dyDescent="0.25">
      <c r="A689" s="27">
        <v>12279</v>
      </c>
      <c r="B689" s="27" t="s">
        <v>70</v>
      </c>
      <c r="C689" s="27">
        <v>496.96</v>
      </c>
      <c r="D689" s="27">
        <v>158</v>
      </c>
      <c r="E689" s="27">
        <v>10.06</v>
      </c>
      <c r="F689" s="28">
        <v>6.3700000000000007E-2</v>
      </c>
      <c r="G689" s="29">
        <v>41371</v>
      </c>
      <c r="H689" s="27">
        <v>10.06</v>
      </c>
      <c r="I689" s="28">
        <v>6.3700000000000007E-2</v>
      </c>
    </row>
    <row r="690" spans="1:9" x14ac:dyDescent="0.25">
      <c r="A690" s="27">
        <v>12279</v>
      </c>
      <c r="B690" s="27" t="s">
        <v>70</v>
      </c>
      <c r="C690" s="27">
        <v>496.97</v>
      </c>
      <c r="D690" s="27">
        <v>158</v>
      </c>
      <c r="E690" s="27">
        <v>10.07</v>
      </c>
      <c r="F690" s="28">
        <v>6.3700000000000007E-2</v>
      </c>
      <c r="G690" s="29">
        <v>41370</v>
      </c>
      <c r="H690" s="27">
        <v>10.07</v>
      </c>
      <c r="I690" s="28">
        <v>6.3700000000000007E-2</v>
      </c>
    </row>
    <row r="691" spans="1:9" x14ac:dyDescent="0.25">
      <c r="A691" s="27">
        <v>12279</v>
      </c>
      <c r="B691" s="27" t="s">
        <v>70</v>
      </c>
      <c r="C691" s="27">
        <v>496.98</v>
      </c>
      <c r="D691" s="27">
        <v>158</v>
      </c>
      <c r="E691" s="27">
        <v>10.09</v>
      </c>
      <c r="F691" s="28">
        <v>6.3899999999999998E-2</v>
      </c>
      <c r="G691" s="29">
        <v>41369</v>
      </c>
      <c r="H691" s="27">
        <v>10.09</v>
      </c>
      <c r="I691" s="28">
        <v>6.3899999999999998E-2</v>
      </c>
    </row>
    <row r="692" spans="1:9" x14ac:dyDescent="0.25">
      <c r="A692" s="27">
        <v>12279</v>
      </c>
      <c r="B692" s="27" t="s">
        <v>70</v>
      </c>
      <c r="C692" s="27">
        <v>496.99</v>
      </c>
      <c r="D692" s="27">
        <v>158</v>
      </c>
      <c r="E692" s="27">
        <v>10.1</v>
      </c>
      <c r="F692" s="28">
        <v>6.3899999999999998E-2</v>
      </c>
      <c r="G692" s="29">
        <v>41368</v>
      </c>
      <c r="H692" s="27">
        <v>10.1</v>
      </c>
      <c r="I692" s="28">
        <v>6.3899999999999998E-2</v>
      </c>
    </row>
    <row r="693" spans="1:9" x14ac:dyDescent="0.25">
      <c r="A693" s="27">
        <v>12279</v>
      </c>
      <c r="B693" s="27" t="s">
        <v>70</v>
      </c>
      <c r="C693" s="27">
        <v>497</v>
      </c>
      <c r="D693" s="27">
        <v>158</v>
      </c>
      <c r="E693" s="27">
        <v>10.119999999999999</v>
      </c>
      <c r="F693" s="28">
        <v>6.4100000000000004E-2</v>
      </c>
      <c r="G693" s="29">
        <v>41367</v>
      </c>
      <c r="H693" s="27">
        <v>10.119999999999999</v>
      </c>
      <c r="I693" s="28">
        <v>6.4100000000000004E-2</v>
      </c>
    </row>
    <row r="694" spans="1:9" x14ac:dyDescent="0.25">
      <c r="A694" s="27">
        <v>12279</v>
      </c>
      <c r="B694" s="27" t="s">
        <v>70</v>
      </c>
      <c r="C694" s="27">
        <v>497.01</v>
      </c>
      <c r="D694" s="27">
        <v>158</v>
      </c>
      <c r="E694" s="27">
        <v>10.130000000000001</v>
      </c>
      <c r="F694" s="28">
        <v>6.4100000000000004E-2</v>
      </c>
      <c r="G694" s="29">
        <v>41366</v>
      </c>
      <c r="H694" s="27">
        <v>10.130000000000001</v>
      </c>
      <c r="I694" s="28">
        <v>6.4100000000000004E-2</v>
      </c>
    </row>
    <row r="695" spans="1:9" x14ac:dyDescent="0.25">
      <c r="A695" s="27">
        <v>12279</v>
      </c>
      <c r="B695" s="27" t="s">
        <v>70</v>
      </c>
      <c r="C695" s="27">
        <v>497.02</v>
      </c>
      <c r="D695" s="27">
        <v>158</v>
      </c>
      <c r="E695" s="27">
        <v>10.15</v>
      </c>
      <c r="F695" s="28">
        <v>6.4199999999999993E-2</v>
      </c>
      <c r="G695" s="29">
        <v>41365</v>
      </c>
      <c r="H695" s="27">
        <v>10.15</v>
      </c>
      <c r="I695" s="28">
        <v>6.4199999999999993E-2</v>
      </c>
    </row>
    <row r="696" spans="1:9" x14ac:dyDescent="0.25">
      <c r="A696" s="27">
        <v>12279</v>
      </c>
      <c r="B696" s="27" t="s">
        <v>70</v>
      </c>
      <c r="C696" s="27">
        <v>497.03</v>
      </c>
      <c r="D696" s="27">
        <v>158</v>
      </c>
      <c r="E696" s="27">
        <v>10.17</v>
      </c>
      <c r="F696" s="28">
        <v>6.4399999999999999E-2</v>
      </c>
      <c r="G696" s="29">
        <v>41364</v>
      </c>
      <c r="H696" s="27">
        <v>10.17</v>
      </c>
      <c r="I696" s="28">
        <v>6.4399999999999999E-2</v>
      </c>
    </row>
    <row r="697" spans="1:9" x14ac:dyDescent="0.25">
      <c r="A697" s="27">
        <v>12279</v>
      </c>
      <c r="B697" s="27" t="s">
        <v>70</v>
      </c>
      <c r="C697" s="27">
        <v>497.04</v>
      </c>
      <c r="D697" s="27">
        <v>158</v>
      </c>
      <c r="E697" s="27">
        <v>10.18</v>
      </c>
      <c r="F697" s="28">
        <v>6.4399999999999999E-2</v>
      </c>
      <c r="G697" s="29">
        <v>41363</v>
      </c>
      <c r="H697" s="27">
        <v>10.18</v>
      </c>
      <c r="I697" s="28">
        <v>6.4399999999999999E-2</v>
      </c>
    </row>
    <row r="698" spans="1:9" x14ac:dyDescent="0.25">
      <c r="A698" s="27">
        <v>12279</v>
      </c>
      <c r="B698" s="27" t="s">
        <v>70</v>
      </c>
      <c r="C698" s="27">
        <v>497.05</v>
      </c>
      <c r="D698" s="27">
        <v>158</v>
      </c>
      <c r="E698" s="27">
        <v>10.199999999999999</v>
      </c>
      <c r="F698" s="28">
        <v>6.4600000000000005E-2</v>
      </c>
      <c r="G698" s="29">
        <v>41362</v>
      </c>
      <c r="H698" s="27">
        <v>10.199999999999999</v>
      </c>
      <c r="I698" s="28">
        <v>6.4600000000000005E-2</v>
      </c>
    </row>
    <row r="699" spans="1:9" x14ac:dyDescent="0.25">
      <c r="A699" s="27">
        <v>12279</v>
      </c>
      <c r="B699" s="27" t="s">
        <v>70</v>
      </c>
      <c r="C699" s="27">
        <v>497</v>
      </c>
      <c r="D699" s="27">
        <v>158</v>
      </c>
      <c r="E699" s="27">
        <v>10.119999999999999</v>
      </c>
      <c r="F699" s="28">
        <v>6.4100000000000004E-2</v>
      </c>
      <c r="G699" s="29">
        <v>41361</v>
      </c>
      <c r="H699" s="27">
        <v>10.119999999999999</v>
      </c>
      <c r="I699" s="28">
        <v>6.4100000000000004E-2</v>
      </c>
    </row>
    <row r="700" spans="1:9" x14ac:dyDescent="0.25">
      <c r="A700" s="27">
        <v>12279</v>
      </c>
      <c r="B700" s="27" t="s">
        <v>70</v>
      </c>
      <c r="C700" s="27">
        <v>497.01</v>
      </c>
      <c r="D700" s="27">
        <v>158</v>
      </c>
      <c r="E700" s="27">
        <v>10.130000000000001</v>
      </c>
      <c r="F700" s="28">
        <v>6.4100000000000004E-2</v>
      </c>
      <c r="G700" s="29">
        <v>41360</v>
      </c>
      <c r="H700" s="27">
        <v>10.130000000000001</v>
      </c>
      <c r="I700" s="28">
        <v>6.4100000000000004E-2</v>
      </c>
    </row>
    <row r="701" spans="1:9" x14ac:dyDescent="0.25">
      <c r="A701" s="27">
        <v>12279</v>
      </c>
      <c r="B701" s="27" t="s">
        <v>70</v>
      </c>
      <c r="C701" s="27">
        <v>497.02</v>
      </c>
      <c r="D701" s="27">
        <v>158</v>
      </c>
      <c r="E701" s="27">
        <v>10.15</v>
      </c>
      <c r="F701" s="28">
        <v>6.4199999999999993E-2</v>
      </c>
      <c r="G701" s="29">
        <v>41359</v>
      </c>
      <c r="H701" s="27">
        <v>10.15</v>
      </c>
      <c r="I701" s="28">
        <v>6.4199999999999993E-2</v>
      </c>
    </row>
    <row r="702" spans="1:9" x14ac:dyDescent="0.25">
      <c r="A702" s="27">
        <v>12279</v>
      </c>
      <c r="B702" s="27" t="s">
        <v>70</v>
      </c>
      <c r="C702" s="27">
        <v>497.03</v>
      </c>
      <c r="D702" s="27">
        <v>158</v>
      </c>
      <c r="E702" s="27">
        <v>10.17</v>
      </c>
      <c r="F702" s="28">
        <v>6.4399999999999999E-2</v>
      </c>
      <c r="G702" s="29">
        <v>41358</v>
      </c>
      <c r="H702" s="27">
        <v>10.17</v>
      </c>
      <c r="I702" s="28">
        <v>6.4399999999999999E-2</v>
      </c>
    </row>
    <row r="703" spans="1:9" x14ac:dyDescent="0.25">
      <c r="A703" s="27">
        <v>12279</v>
      </c>
      <c r="B703" s="27" t="s">
        <v>70</v>
      </c>
      <c r="C703" s="27">
        <v>497.04</v>
      </c>
      <c r="D703" s="27">
        <v>158</v>
      </c>
      <c r="E703" s="27">
        <v>10.18</v>
      </c>
      <c r="F703" s="28">
        <v>6.4399999999999999E-2</v>
      </c>
      <c r="G703" s="29">
        <v>41357</v>
      </c>
      <c r="H703" s="27">
        <v>10.18</v>
      </c>
      <c r="I703" s="28">
        <v>6.4399999999999999E-2</v>
      </c>
    </row>
    <row r="704" spans="1:9" x14ac:dyDescent="0.25">
      <c r="A704" s="27">
        <v>12279</v>
      </c>
      <c r="B704" s="27" t="s">
        <v>70</v>
      </c>
      <c r="C704" s="27">
        <v>497.04</v>
      </c>
      <c r="D704" s="27">
        <v>158</v>
      </c>
      <c r="E704" s="27">
        <v>10.18</v>
      </c>
      <c r="F704" s="28">
        <v>6.4399999999999999E-2</v>
      </c>
      <c r="G704" s="29">
        <v>41356</v>
      </c>
      <c r="H704" s="27">
        <v>10.18</v>
      </c>
      <c r="I704" s="28">
        <v>6.4399999999999999E-2</v>
      </c>
    </row>
    <row r="705" spans="1:9" x14ac:dyDescent="0.25">
      <c r="A705" s="27">
        <v>12279</v>
      </c>
      <c r="B705" s="27" t="s">
        <v>70</v>
      </c>
      <c r="C705" s="27">
        <v>497.03</v>
      </c>
      <c r="D705" s="27">
        <v>158</v>
      </c>
      <c r="E705" s="27">
        <v>10.17</v>
      </c>
      <c r="F705" s="28">
        <v>6.4399999999999999E-2</v>
      </c>
      <c r="G705" s="29">
        <v>41355</v>
      </c>
      <c r="H705" s="27">
        <v>10.17</v>
      </c>
      <c r="I705" s="28">
        <v>6.4399999999999999E-2</v>
      </c>
    </row>
    <row r="706" spans="1:9" x14ac:dyDescent="0.25">
      <c r="A706" s="27">
        <v>12279</v>
      </c>
      <c r="B706" s="27" t="s">
        <v>70</v>
      </c>
      <c r="C706" s="27">
        <v>497.04</v>
      </c>
      <c r="D706" s="27">
        <v>158</v>
      </c>
      <c r="E706" s="27">
        <v>10.18</v>
      </c>
      <c r="F706" s="28">
        <v>6.4399999999999999E-2</v>
      </c>
      <c r="G706" s="29">
        <v>41354</v>
      </c>
      <c r="H706" s="27">
        <v>10.18</v>
      </c>
      <c r="I706" s="28">
        <v>6.4399999999999999E-2</v>
      </c>
    </row>
    <row r="707" spans="1:9" x14ac:dyDescent="0.25">
      <c r="A707" s="27">
        <v>12279</v>
      </c>
      <c r="B707" s="27" t="s">
        <v>70</v>
      </c>
      <c r="C707" s="27">
        <v>497.05</v>
      </c>
      <c r="D707" s="27">
        <v>158</v>
      </c>
      <c r="E707" s="27">
        <v>10.199999999999999</v>
      </c>
      <c r="F707" s="28">
        <v>6.4600000000000005E-2</v>
      </c>
      <c r="G707" s="29">
        <v>41353</v>
      </c>
      <c r="H707" s="27">
        <v>10.199999999999999</v>
      </c>
      <c r="I707" s="28">
        <v>6.4600000000000005E-2</v>
      </c>
    </row>
    <row r="708" spans="1:9" x14ac:dyDescent="0.25">
      <c r="A708" s="27">
        <v>12279</v>
      </c>
      <c r="B708" s="27" t="s">
        <v>70</v>
      </c>
      <c r="C708" s="27">
        <v>497.05</v>
      </c>
      <c r="D708" s="27">
        <v>158</v>
      </c>
      <c r="E708" s="27">
        <v>10.199999999999999</v>
      </c>
      <c r="F708" s="28">
        <v>6.4600000000000005E-2</v>
      </c>
      <c r="G708" s="29">
        <v>41352</v>
      </c>
      <c r="H708" s="27">
        <v>10.199999999999999</v>
      </c>
      <c r="I708" s="28">
        <v>6.4600000000000005E-2</v>
      </c>
    </row>
    <row r="709" spans="1:9" x14ac:dyDescent="0.25">
      <c r="A709" s="27">
        <v>12279</v>
      </c>
      <c r="B709" s="27" t="s">
        <v>70</v>
      </c>
      <c r="C709" s="27">
        <v>497.05</v>
      </c>
      <c r="D709" s="27">
        <v>158</v>
      </c>
      <c r="E709" s="27">
        <v>10.199999999999999</v>
      </c>
      <c r="F709" s="28">
        <v>6.4600000000000005E-2</v>
      </c>
      <c r="G709" s="29">
        <v>41351</v>
      </c>
      <c r="H709" s="27">
        <v>10.199999999999999</v>
      </c>
      <c r="I709" s="28">
        <v>6.4600000000000005E-2</v>
      </c>
    </row>
    <row r="710" spans="1:9" x14ac:dyDescent="0.25">
      <c r="A710" s="27">
        <v>12279</v>
      </c>
      <c r="B710" s="27" t="s">
        <v>70</v>
      </c>
      <c r="C710" s="27">
        <v>497.03</v>
      </c>
      <c r="D710" s="27">
        <v>158</v>
      </c>
      <c r="E710" s="27">
        <v>10.17</v>
      </c>
      <c r="F710" s="28">
        <v>6.4399999999999999E-2</v>
      </c>
      <c r="G710" s="29">
        <v>41350</v>
      </c>
      <c r="H710" s="27">
        <v>10.17</v>
      </c>
      <c r="I710" s="28">
        <v>6.4399999999999999E-2</v>
      </c>
    </row>
    <row r="711" spans="1:9" x14ac:dyDescent="0.25">
      <c r="A711" s="27">
        <v>12279</v>
      </c>
      <c r="B711" s="27" t="s">
        <v>70</v>
      </c>
      <c r="C711" s="27">
        <v>497.04</v>
      </c>
      <c r="D711" s="27">
        <v>158</v>
      </c>
      <c r="E711" s="27">
        <v>10.18</v>
      </c>
      <c r="F711" s="28">
        <v>6.4399999999999999E-2</v>
      </c>
      <c r="G711" s="29">
        <v>41349</v>
      </c>
      <c r="H711" s="27">
        <v>10.18</v>
      </c>
      <c r="I711" s="28">
        <v>6.4399999999999999E-2</v>
      </c>
    </row>
    <row r="712" spans="1:9" x14ac:dyDescent="0.25">
      <c r="A712" s="27">
        <v>12279</v>
      </c>
      <c r="B712" s="27" t="s">
        <v>70</v>
      </c>
      <c r="C712" s="27">
        <v>497.06</v>
      </c>
      <c r="D712" s="27">
        <v>158</v>
      </c>
      <c r="E712" s="27">
        <v>10.210000000000001</v>
      </c>
      <c r="F712" s="28">
        <v>6.4600000000000005E-2</v>
      </c>
      <c r="G712" s="29">
        <v>41348</v>
      </c>
      <c r="H712" s="27">
        <v>10.210000000000001</v>
      </c>
      <c r="I712" s="28">
        <v>6.4600000000000005E-2</v>
      </c>
    </row>
    <row r="713" spans="1:9" x14ac:dyDescent="0.25">
      <c r="A713" s="27">
        <v>12279</v>
      </c>
      <c r="B713" s="27" t="s">
        <v>70</v>
      </c>
      <c r="C713" s="27">
        <v>497.07</v>
      </c>
      <c r="D713" s="27">
        <v>158</v>
      </c>
      <c r="E713" s="27">
        <v>10.23</v>
      </c>
      <c r="F713" s="28">
        <v>6.4699999999999994E-2</v>
      </c>
      <c r="G713" s="29">
        <v>41347</v>
      </c>
      <c r="H713" s="27">
        <v>10.23</v>
      </c>
      <c r="I713" s="28">
        <v>6.4699999999999994E-2</v>
      </c>
    </row>
    <row r="714" spans="1:9" x14ac:dyDescent="0.25">
      <c r="A714" s="27">
        <v>12279</v>
      </c>
      <c r="B714" s="27" t="s">
        <v>70</v>
      </c>
      <c r="C714" s="27">
        <v>497.08</v>
      </c>
      <c r="D714" s="27">
        <v>158</v>
      </c>
      <c r="E714" s="27">
        <v>10.24</v>
      </c>
      <c r="F714" s="28">
        <v>6.4799999999999996E-2</v>
      </c>
      <c r="G714" s="29">
        <v>41346</v>
      </c>
      <c r="H714" s="27">
        <v>10.24</v>
      </c>
      <c r="I714" s="28">
        <v>6.4799999999999996E-2</v>
      </c>
    </row>
    <row r="715" spans="1:9" x14ac:dyDescent="0.25">
      <c r="A715" s="27">
        <v>12279</v>
      </c>
      <c r="B715" s="27" t="s">
        <v>70</v>
      </c>
      <c r="C715" s="27">
        <v>497.08</v>
      </c>
      <c r="D715" s="27">
        <v>158</v>
      </c>
      <c r="E715" s="27">
        <v>10.24</v>
      </c>
      <c r="F715" s="28">
        <v>6.4799999999999996E-2</v>
      </c>
      <c r="G715" s="29">
        <v>41345</v>
      </c>
      <c r="H715" s="27">
        <v>10.24</v>
      </c>
      <c r="I715" s="28">
        <v>6.4799999999999996E-2</v>
      </c>
    </row>
    <row r="716" spans="1:9" x14ac:dyDescent="0.25">
      <c r="A716" s="27">
        <v>12279</v>
      </c>
      <c r="B716" s="27" t="s">
        <v>70</v>
      </c>
      <c r="C716" s="27">
        <v>497.09</v>
      </c>
      <c r="D716" s="27">
        <v>158</v>
      </c>
      <c r="E716" s="27">
        <v>10.26</v>
      </c>
      <c r="F716" s="28">
        <v>6.4899999999999999E-2</v>
      </c>
      <c r="G716" s="29">
        <v>41344</v>
      </c>
      <c r="H716" s="27">
        <v>10.26</v>
      </c>
      <c r="I716" s="28">
        <v>6.4899999999999999E-2</v>
      </c>
    </row>
    <row r="717" spans="1:9" x14ac:dyDescent="0.25">
      <c r="A717" s="27">
        <v>12279</v>
      </c>
      <c r="B717" s="27" t="s">
        <v>70</v>
      </c>
      <c r="C717" s="27">
        <v>497.09</v>
      </c>
      <c r="D717" s="27">
        <v>158</v>
      </c>
      <c r="E717" s="27">
        <v>10.26</v>
      </c>
      <c r="F717" s="28">
        <v>6.4899999999999999E-2</v>
      </c>
      <c r="G717" s="29">
        <v>41343</v>
      </c>
      <c r="H717" s="27">
        <v>10.26</v>
      </c>
      <c r="I717" s="28">
        <v>6.4899999999999999E-2</v>
      </c>
    </row>
    <row r="718" spans="1:9" x14ac:dyDescent="0.25">
      <c r="A718" s="27">
        <v>12279</v>
      </c>
      <c r="B718" s="27" t="s">
        <v>70</v>
      </c>
      <c r="C718" s="27">
        <v>497.1</v>
      </c>
      <c r="D718" s="27">
        <v>158</v>
      </c>
      <c r="E718" s="27">
        <v>10.27</v>
      </c>
      <c r="F718" s="28">
        <v>6.5000000000000002E-2</v>
      </c>
      <c r="G718" s="29">
        <v>41342</v>
      </c>
      <c r="H718" s="27">
        <v>10.27</v>
      </c>
      <c r="I718" s="28">
        <v>6.5000000000000002E-2</v>
      </c>
    </row>
    <row r="719" spans="1:9" x14ac:dyDescent="0.25">
      <c r="A719" s="27">
        <v>12279</v>
      </c>
      <c r="B719" s="27" t="s">
        <v>70</v>
      </c>
      <c r="C719" s="27">
        <v>497.11</v>
      </c>
      <c r="D719" s="27">
        <v>158</v>
      </c>
      <c r="E719" s="27">
        <v>10.29</v>
      </c>
      <c r="F719" s="28">
        <v>6.5100000000000005E-2</v>
      </c>
      <c r="G719" s="29">
        <v>41341</v>
      </c>
      <c r="H719" s="27">
        <v>10.29</v>
      </c>
      <c r="I719" s="28">
        <v>6.5100000000000005E-2</v>
      </c>
    </row>
    <row r="720" spans="1:9" x14ac:dyDescent="0.25">
      <c r="A720" s="27">
        <v>12279</v>
      </c>
      <c r="B720" s="27" t="s">
        <v>70</v>
      </c>
      <c r="C720" s="27">
        <v>497.12</v>
      </c>
      <c r="D720" s="27">
        <v>158</v>
      </c>
      <c r="E720" s="27">
        <v>10.3</v>
      </c>
      <c r="F720" s="28">
        <v>6.5199999999999994E-2</v>
      </c>
      <c r="G720" s="29">
        <v>41340</v>
      </c>
      <c r="H720" s="27">
        <v>10.3</v>
      </c>
      <c r="I720" s="28">
        <v>6.5199999999999994E-2</v>
      </c>
    </row>
    <row r="721" spans="1:9" x14ac:dyDescent="0.25">
      <c r="A721" s="27">
        <v>12279</v>
      </c>
      <c r="B721" s="27" t="s">
        <v>70</v>
      </c>
      <c r="C721" s="27">
        <v>497.13</v>
      </c>
      <c r="D721" s="27">
        <v>158</v>
      </c>
      <c r="E721" s="27">
        <v>10.32</v>
      </c>
      <c r="F721" s="28">
        <v>6.5299999999999997E-2</v>
      </c>
      <c r="G721" s="29">
        <v>41339</v>
      </c>
      <c r="H721" s="27">
        <v>10.32</v>
      </c>
      <c r="I721" s="28">
        <v>6.5299999999999997E-2</v>
      </c>
    </row>
    <row r="722" spans="1:9" x14ac:dyDescent="0.25">
      <c r="A722" s="27">
        <v>12279</v>
      </c>
      <c r="B722" s="27" t="s">
        <v>70</v>
      </c>
      <c r="C722" s="27">
        <v>497.14</v>
      </c>
      <c r="D722" s="27">
        <v>158</v>
      </c>
      <c r="E722" s="27">
        <v>10.34</v>
      </c>
      <c r="F722" s="28">
        <v>6.54E-2</v>
      </c>
      <c r="G722" s="29">
        <v>41338</v>
      </c>
      <c r="H722" s="27">
        <v>10.34</v>
      </c>
      <c r="I722" s="28">
        <v>6.54E-2</v>
      </c>
    </row>
    <row r="723" spans="1:9" x14ac:dyDescent="0.25">
      <c r="A723" s="27">
        <v>12279</v>
      </c>
      <c r="B723" s="27" t="s">
        <v>70</v>
      </c>
      <c r="C723" s="27">
        <v>497.15</v>
      </c>
      <c r="D723" s="27">
        <v>158</v>
      </c>
      <c r="E723" s="27">
        <v>10.35</v>
      </c>
      <c r="F723" s="28">
        <v>6.5500000000000003E-2</v>
      </c>
      <c r="G723" s="29">
        <v>41337</v>
      </c>
      <c r="H723" s="27">
        <v>10.35</v>
      </c>
      <c r="I723" s="28">
        <v>6.5500000000000003E-2</v>
      </c>
    </row>
    <row r="724" spans="1:9" x14ac:dyDescent="0.25">
      <c r="A724" s="27">
        <v>12279</v>
      </c>
      <c r="B724" s="27" t="s">
        <v>70</v>
      </c>
      <c r="C724" s="27">
        <v>497.17</v>
      </c>
      <c r="D724" s="27">
        <v>158</v>
      </c>
      <c r="E724" s="27">
        <v>10.38</v>
      </c>
      <c r="F724" s="28">
        <v>6.5699999999999995E-2</v>
      </c>
      <c r="G724" s="29">
        <v>41336</v>
      </c>
      <c r="H724" s="27">
        <v>10.38</v>
      </c>
      <c r="I724" s="28">
        <v>6.5699999999999995E-2</v>
      </c>
    </row>
    <row r="725" spans="1:9" x14ac:dyDescent="0.25">
      <c r="A725" s="27">
        <v>12279</v>
      </c>
      <c r="B725" s="27" t="s">
        <v>70</v>
      </c>
      <c r="C725" s="27">
        <v>497.18</v>
      </c>
      <c r="D725" s="27">
        <v>158</v>
      </c>
      <c r="E725" s="27">
        <v>10.4</v>
      </c>
      <c r="F725" s="28">
        <v>6.5799999999999997E-2</v>
      </c>
      <c r="G725" s="29">
        <v>41335</v>
      </c>
      <c r="H725" s="27">
        <v>10.4</v>
      </c>
      <c r="I725" s="28">
        <v>6.5799999999999997E-2</v>
      </c>
    </row>
    <row r="726" spans="1:9" x14ac:dyDescent="0.25">
      <c r="A726" s="27">
        <v>12279</v>
      </c>
      <c r="B726" s="27" t="s">
        <v>70</v>
      </c>
      <c r="C726" s="27">
        <v>497.19</v>
      </c>
      <c r="D726" s="27">
        <v>158</v>
      </c>
      <c r="E726" s="27">
        <v>10.41</v>
      </c>
      <c r="F726" s="28">
        <v>6.59E-2</v>
      </c>
      <c r="G726" s="29">
        <v>41334</v>
      </c>
      <c r="H726" s="27">
        <v>10.41</v>
      </c>
      <c r="I726" s="28">
        <v>6.59E-2</v>
      </c>
    </row>
    <row r="727" spans="1:9" x14ac:dyDescent="0.25">
      <c r="A727" s="27">
        <v>12279</v>
      </c>
      <c r="B727" s="27" t="s">
        <v>70</v>
      </c>
      <c r="C727" s="27">
        <v>497.2</v>
      </c>
      <c r="D727" s="27">
        <v>158</v>
      </c>
      <c r="E727" s="27">
        <v>10.43</v>
      </c>
      <c r="F727" s="28">
        <v>6.6000000000000003E-2</v>
      </c>
      <c r="G727" s="29">
        <v>41333</v>
      </c>
      <c r="H727" s="27">
        <v>10.43</v>
      </c>
      <c r="I727" s="28">
        <v>6.6000000000000003E-2</v>
      </c>
    </row>
    <row r="728" spans="1:9" x14ac:dyDescent="0.25">
      <c r="A728" s="27">
        <v>12279</v>
      </c>
      <c r="B728" s="27" t="s">
        <v>70</v>
      </c>
      <c r="C728" s="27">
        <v>497.21</v>
      </c>
      <c r="D728" s="27">
        <v>158</v>
      </c>
      <c r="E728" s="27">
        <v>10.45</v>
      </c>
      <c r="F728" s="28">
        <v>6.6100000000000006E-2</v>
      </c>
      <c r="G728" s="29">
        <v>41332</v>
      </c>
      <c r="H728" s="27">
        <v>10.45</v>
      </c>
      <c r="I728" s="28">
        <v>6.6100000000000006E-2</v>
      </c>
    </row>
    <row r="729" spans="1:9" x14ac:dyDescent="0.25">
      <c r="A729" s="27">
        <v>12279</v>
      </c>
      <c r="B729" s="27" t="s">
        <v>70</v>
      </c>
      <c r="C729" s="27">
        <v>497.22</v>
      </c>
      <c r="D729" s="27">
        <v>158</v>
      </c>
      <c r="E729" s="27">
        <v>10.46</v>
      </c>
      <c r="F729" s="28">
        <v>6.6199999999999995E-2</v>
      </c>
      <c r="G729" s="29">
        <v>41331</v>
      </c>
      <c r="H729" s="27">
        <v>10.46</v>
      </c>
      <c r="I729" s="28">
        <v>6.6199999999999995E-2</v>
      </c>
    </row>
    <row r="730" spans="1:9" x14ac:dyDescent="0.25">
      <c r="A730" s="27">
        <v>12279</v>
      </c>
      <c r="B730" s="27" t="s">
        <v>70</v>
      </c>
      <c r="C730" s="27">
        <v>497.24</v>
      </c>
      <c r="D730" s="27">
        <v>158</v>
      </c>
      <c r="E730" s="27">
        <v>10.49</v>
      </c>
      <c r="F730" s="28">
        <v>6.6400000000000001E-2</v>
      </c>
      <c r="G730" s="29">
        <v>41330</v>
      </c>
      <c r="H730" s="27">
        <v>10.49</v>
      </c>
      <c r="I730" s="28">
        <v>6.6400000000000001E-2</v>
      </c>
    </row>
    <row r="731" spans="1:9" x14ac:dyDescent="0.25">
      <c r="A731" s="27">
        <v>12279</v>
      </c>
      <c r="B731" s="27" t="s">
        <v>70</v>
      </c>
      <c r="C731" s="27">
        <v>497.26</v>
      </c>
      <c r="D731" s="27">
        <v>158</v>
      </c>
      <c r="E731" s="27">
        <v>10.52</v>
      </c>
      <c r="F731" s="28">
        <v>6.6600000000000006E-2</v>
      </c>
      <c r="G731" s="29">
        <v>41329</v>
      </c>
      <c r="H731" s="27">
        <v>10.52</v>
      </c>
      <c r="I731" s="28">
        <v>6.6600000000000006E-2</v>
      </c>
    </row>
    <row r="732" spans="1:9" x14ac:dyDescent="0.25">
      <c r="A732" s="27">
        <v>12279</v>
      </c>
      <c r="B732" s="27" t="s">
        <v>70</v>
      </c>
      <c r="C732" s="27">
        <v>497.28</v>
      </c>
      <c r="D732" s="27">
        <v>158</v>
      </c>
      <c r="E732" s="27">
        <v>10.56</v>
      </c>
      <c r="F732" s="28">
        <v>6.6799999999999998E-2</v>
      </c>
      <c r="G732" s="29">
        <v>41328</v>
      </c>
      <c r="H732" s="27">
        <v>10.56</v>
      </c>
      <c r="I732" s="28">
        <v>6.6799999999999998E-2</v>
      </c>
    </row>
    <row r="733" spans="1:9" x14ac:dyDescent="0.25">
      <c r="A733" s="27">
        <v>12279</v>
      </c>
      <c r="B733" s="27" t="s">
        <v>70</v>
      </c>
      <c r="C733" s="27">
        <v>497.29</v>
      </c>
      <c r="D733" s="27">
        <v>158</v>
      </c>
      <c r="E733" s="27">
        <v>10.57</v>
      </c>
      <c r="F733" s="28">
        <v>6.6900000000000001E-2</v>
      </c>
      <c r="G733" s="29">
        <v>41327</v>
      </c>
      <c r="H733" s="27">
        <v>10.57</v>
      </c>
      <c r="I733" s="28">
        <v>6.6900000000000001E-2</v>
      </c>
    </row>
    <row r="734" spans="1:9" x14ac:dyDescent="0.25">
      <c r="A734" s="27">
        <v>12279</v>
      </c>
      <c r="B734" s="27" t="s">
        <v>70</v>
      </c>
      <c r="C734" s="27">
        <v>497.3</v>
      </c>
      <c r="D734" s="27">
        <v>158</v>
      </c>
      <c r="E734" s="27">
        <v>10.59</v>
      </c>
      <c r="F734" s="28">
        <v>6.7000000000000004E-2</v>
      </c>
      <c r="G734" s="29">
        <v>41326</v>
      </c>
      <c r="H734" s="27">
        <v>10.59</v>
      </c>
      <c r="I734" s="28">
        <v>6.7000000000000004E-2</v>
      </c>
    </row>
    <row r="735" spans="1:9" x14ac:dyDescent="0.25">
      <c r="A735" s="27">
        <v>12279</v>
      </c>
      <c r="B735" s="27" t="s">
        <v>70</v>
      </c>
      <c r="C735" s="27">
        <v>497.32</v>
      </c>
      <c r="D735" s="27">
        <v>158</v>
      </c>
      <c r="E735" s="27">
        <v>10.62</v>
      </c>
      <c r="F735" s="28">
        <v>6.7199999999999996E-2</v>
      </c>
      <c r="G735" s="29">
        <v>41325</v>
      </c>
      <c r="H735" s="27">
        <v>10.62</v>
      </c>
      <c r="I735" s="28">
        <v>6.7199999999999996E-2</v>
      </c>
    </row>
    <row r="736" spans="1:9" x14ac:dyDescent="0.25">
      <c r="A736" s="27">
        <v>12279</v>
      </c>
      <c r="B736" s="27" t="s">
        <v>70</v>
      </c>
      <c r="C736" s="27">
        <v>497.33</v>
      </c>
      <c r="D736" s="27">
        <v>158</v>
      </c>
      <c r="E736" s="27">
        <v>10.64</v>
      </c>
      <c r="F736" s="28">
        <v>6.7299999999999999E-2</v>
      </c>
      <c r="G736" s="29">
        <v>41324</v>
      </c>
      <c r="H736" s="27">
        <v>10.64</v>
      </c>
      <c r="I736" s="28">
        <v>6.7299999999999999E-2</v>
      </c>
    </row>
    <row r="737" spans="1:9" x14ac:dyDescent="0.25">
      <c r="A737" s="27">
        <v>12279</v>
      </c>
      <c r="B737" s="27" t="s">
        <v>70</v>
      </c>
      <c r="C737" s="27">
        <v>497.34</v>
      </c>
      <c r="D737" s="27">
        <v>158</v>
      </c>
      <c r="E737" s="27">
        <v>10.65</v>
      </c>
      <c r="F737" s="28">
        <v>6.7400000000000002E-2</v>
      </c>
      <c r="G737" s="29">
        <v>41323</v>
      </c>
      <c r="H737" s="27">
        <v>10.65</v>
      </c>
      <c r="I737" s="28">
        <v>6.7400000000000002E-2</v>
      </c>
    </row>
    <row r="738" spans="1:9" x14ac:dyDescent="0.25">
      <c r="A738" s="27">
        <v>12279</v>
      </c>
      <c r="B738" s="27" t="s">
        <v>70</v>
      </c>
      <c r="C738" s="27">
        <v>497.36</v>
      </c>
      <c r="D738" s="27">
        <v>158</v>
      </c>
      <c r="E738" s="27">
        <v>10.68</v>
      </c>
      <c r="F738" s="28">
        <v>6.7599999999999993E-2</v>
      </c>
      <c r="G738" s="29">
        <v>41322</v>
      </c>
      <c r="H738" s="27">
        <v>10.68</v>
      </c>
      <c r="I738" s="28">
        <v>6.7599999999999993E-2</v>
      </c>
    </row>
    <row r="739" spans="1:9" x14ac:dyDescent="0.25">
      <c r="A739" s="27">
        <v>12279</v>
      </c>
      <c r="B739" s="27" t="s">
        <v>70</v>
      </c>
      <c r="C739" s="27">
        <v>497.37</v>
      </c>
      <c r="D739" s="27">
        <v>158</v>
      </c>
      <c r="E739" s="27">
        <v>10.7</v>
      </c>
      <c r="F739" s="28">
        <v>6.7699999999999996E-2</v>
      </c>
      <c r="G739" s="29">
        <v>41321</v>
      </c>
      <c r="H739" s="27">
        <v>10.7</v>
      </c>
      <c r="I739" s="28">
        <v>6.7699999999999996E-2</v>
      </c>
    </row>
    <row r="740" spans="1:9" x14ac:dyDescent="0.25">
      <c r="A740" s="27">
        <v>12279</v>
      </c>
      <c r="B740" s="27" t="s">
        <v>70</v>
      </c>
      <c r="C740" s="27">
        <v>497.38</v>
      </c>
      <c r="D740" s="27">
        <v>158</v>
      </c>
      <c r="E740" s="27">
        <v>10.72</v>
      </c>
      <c r="F740" s="28">
        <v>6.7799999999999999E-2</v>
      </c>
      <c r="G740" s="29">
        <v>41320</v>
      </c>
      <c r="H740" s="27">
        <v>10.72</v>
      </c>
      <c r="I740" s="28">
        <v>6.7799999999999999E-2</v>
      </c>
    </row>
    <row r="741" spans="1:9" x14ac:dyDescent="0.25">
      <c r="A741" s="27">
        <v>12279</v>
      </c>
      <c r="B741" s="27" t="s">
        <v>70</v>
      </c>
      <c r="C741" s="27">
        <v>497.39</v>
      </c>
      <c r="D741" s="27">
        <v>158</v>
      </c>
      <c r="E741" s="27">
        <v>10.73</v>
      </c>
      <c r="F741" s="28">
        <v>6.7900000000000002E-2</v>
      </c>
      <c r="G741" s="29">
        <v>41319</v>
      </c>
      <c r="H741" s="27">
        <v>10.73</v>
      </c>
      <c r="I741" s="28">
        <v>6.7900000000000002E-2</v>
      </c>
    </row>
    <row r="742" spans="1:9" x14ac:dyDescent="0.25">
      <c r="A742" s="27">
        <v>12279</v>
      </c>
      <c r="B742" s="27" t="s">
        <v>70</v>
      </c>
      <c r="C742" s="27">
        <v>497.4</v>
      </c>
      <c r="D742" s="27">
        <v>158</v>
      </c>
      <c r="E742" s="27">
        <v>10.75</v>
      </c>
      <c r="F742" s="28">
        <v>6.8000000000000005E-2</v>
      </c>
      <c r="G742" s="29">
        <v>41318</v>
      </c>
      <c r="H742" s="27">
        <v>10.75</v>
      </c>
      <c r="I742" s="28">
        <v>6.8000000000000005E-2</v>
      </c>
    </row>
    <row r="743" spans="1:9" x14ac:dyDescent="0.25">
      <c r="A743" s="27">
        <v>12279</v>
      </c>
      <c r="B743" s="27" t="s">
        <v>70</v>
      </c>
      <c r="C743" s="27">
        <v>497.41</v>
      </c>
      <c r="D743" s="27">
        <v>158</v>
      </c>
      <c r="E743" s="27">
        <v>10.76</v>
      </c>
      <c r="F743" s="28">
        <v>6.8099999999999994E-2</v>
      </c>
      <c r="G743" s="29">
        <v>41317</v>
      </c>
      <c r="H743" s="27">
        <v>10.76</v>
      </c>
      <c r="I743" s="28">
        <v>6.8099999999999994E-2</v>
      </c>
    </row>
    <row r="744" spans="1:9" x14ac:dyDescent="0.25">
      <c r="A744" s="27">
        <v>12279</v>
      </c>
      <c r="B744" s="27" t="s">
        <v>70</v>
      </c>
      <c r="C744" s="27">
        <v>497.43</v>
      </c>
      <c r="D744" s="27">
        <v>158</v>
      </c>
      <c r="E744" s="27">
        <v>10.8</v>
      </c>
      <c r="F744" s="28">
        <v>6.8400000000000002E-2</v>
      </c>
      <c r="G744" s="29">
        <v>41316</v>
      </c>
      <c r="H744" s="27">
        <v>10.8</v>
      </c>
      <c r="I744" s="28">
        <v>6.8400000000000002E-2</v>
      </c>
    </row>
    <row r="745" spans="1:9" x14ac:dyDescent="0.25">
      <c r="A745" s="27">
        <v>12279</v>
      </c>
      <c r="B745" s="27" t="s">
        <v>70</v>
      </c>
      <c r="C745" s="27">
        <v>497.44</v>
      </c>
      <c r="D745" s="27">
        <v>158</v>
      </c>
      <c r="E745" s="27">
        <v>10.81</v>
      </c>
      <c r="F745" s="28">
        <v>6.8400000000000002E-2</v>
      </c>
      <c r="G745" s="29">
        <v>41315</v>
      </c>
      <c r="H745" s="27">
        <v>10.81</v>
      </c>
      <c r="I745" s="28">
        <v>6.8400000000000002E-2</v>
      </c>
    </row>
    <row r="746" spans="1:9" x14ac:dyDescent="0.25">
      <c r="A746" s="27">
        <v>12279</v>
      </c>
      <c r="B746" s="27" t="s">
        <v>70</v>
      </c>
      <c r="C746" s="27">
        <v>497.45</v>
      </c>
      <c r="D746" s="27">
        <v>158</v>
      </c>
      <c r="E746" s="27">
        <v>10.83</v>
      </c>
      <c r="F746" s="28">
        <v>6.8500000000000005E-2</v>
      </c>
      <c r="G746" s="29">
        <v>41314</v>
      </c>
      <c r="H746" s="27">
        <v>10.83</v>
      </c>
      <c r="I746" s="28">
        <v>6.8500000000000005E-2</v>
      </c>
    </row>
    <row r="747" spans="1:9" x14ac:dyDescent="0.25">
      <c r="A747" s="27">
        <v>12279</v>
      </c>
      <c r="B747" s="27" t="s">
        <v>70</v>
      </c>
      <c r="C747" s="27">
        <v>497.45</v>
      </c>
      <c r="D747" s="27">
        <v>158</v>
      </c>
      <c r="E747" s="27">
        <v>10.83</v>
      </c>
      <c r="F747" s="28">
        <v>6.8500000000000005E-2</v>
      </c>
      <c r="G747" s="29">
        <v>41313</v>
      </c>
      <c r="H747" s="27">
        <v>10.83</v>
      </c>
      <c r="I747" s="28">
        <v>6.8500000000000005E-2</v>
      </c>
    </row>
    <row r="748" spans="1:9" x14ac:dyDescent="0.25">
      <c r="A748" s="27">
        <v>12279</v>
      </c>
      <c r="B748" s="27" t="s">
        <v>70</v>
      </c>
      <c r="C748" s="27">
        <v>497.46</v>
      </c>
      <c r="D748" s="27">
        <v>158</v>
      </c>
      <c r="E748" s="27">
        <v>10.84</v>
      </c>
      <c r="F748" s="28">
        <v>6.8599999999999994E-2</v>
      </c>
      <c r="G748" s="29">
        <v>41312</v>
      </c>
      <c r="H748" s="27">
        <v>10.84</v>
      </c>
      <c r="I748" s="28">
        <v>6.8599999999999994E-2</v>
      </c>
    </row>
    <row r="749" spans="1:9" x14ac:dyDescent="0.25">
      <c r="A749" s="27">
        <v>12279</v>
      </c>
      <c r="B749" s="27" t="s">
        <v>70</v>
      </c>
      <c r="C749" s="27">
        <v>497.48</v>
      </c>
      <c r="D749" s="27">
        <v>158</v>
      </c>
      <c r="E749" s="27">
        <v>10.88</v>
      </c>
      <c r="F749" s="28">
        <v>6.8900000000000003E-2</v>
      </c>
      <c r="G749" s="29">
        <v>41311</v>
      </c>
      <c r="H749" s="27">
        <v>10.88</v>
      </c>
      <c r="I749" s="28">
        <v>6.8900000000000003E-2</v>
      </c>
    </row>
    <row r="750" spans="1:9" x14ac:dyDescent="0.25">
      <c r="A750" s="27">
        <v>12279</v>
      </c>
      <c r="B750" s="27" t="s">
        <v>70</v>
      </c>
      <c r="C750" s="27">
        <v>497.5</v>
      </c>
      <c r="D750" s="27">
        <v>158</v>
      </c>
      <c r="E750" s="27">
        <v>10.91</v>
      </c>
      <c r="F750" s="28">
        <v>6.9099999999999995E-2</v>
      </c>
      <c r="G750" s="29">
        <v>41310</v>
      </c>
      <c r="H750" s="27">
        <v>10.91</v>
      </c>
      <c r="I750" s="28">
        <v>6.9099999999999995E-2</v>
      </c>
    </row>
    <row r="751" spans="1:9" x14ac:dyDescent="0.25">
      <c r="A751" s="27">
        <v>12279</v>
      </c>
      <c r="B751" s="27" t="s">
        <v>70</v>
      </c>
      <c r="C751" s="27">
        <v>497.5</v>
      </c>
      <c r="D751" s="27">
        <v>158</v>
      </c>
      <c r="E751" s="27">
        <v>10.91</v>
      </c>
      <c r="F751" s="28">
        <v>6.9099999999999995E-2</v>
      </c>
      <c r="G751" s="29">
        <v>41309</v>
      </c>
      <c r="H751" s="27">
        <v>10.91</v>
      </c>
      <c r="I751" s="28">
        <v>6.9099999999999995E-2</v>
      </c>
    </row>
    <row r="752" spans="1:9" x14ac:dyDescent="0.25">
      <c r="A752" s="27">
        <v>12279</v>
      </c>
      <c r="B752" s="27" t="s">
        <v>70</v>
      </c>
      <c r="C752" s="27">
        <v>497.51</v>
      </c>
      <c r="D752" s="27">
        <v>158</v>
      </c>
      <c r="E752" s="27">
        <v>10.92</v>
      </c>
      <c r="F752" s="28">
        <v>6.9099999999999995E-2</v>
      </c>
      <c r="G752" s="29">
        <v>41308</v>
      </c>
      <c r="H752" s="27">
        <v>10.92</v>
      </c>
      <c r="I752" s="28">
        <v>6.9099999999999995E-2</v>
      </c>
    </row>
    <row r="753" spans="1:9" x14ac:dyDescent="0.25">
      <c r="A753" s="27">
        <v>12279</v>
      </c>
      <c r="B753" s="27" t="s">
        <v>70</v>
      </c>
      <c r="C753" s="27">
        <v>497.51</v>
      </c>
      <c r="D753" s="27">
        <v>158</v>
      </c>
      <c r="E753" s="27">
        <v>10.92</v>
      </c>
      <c r="F753" s="28">
        <v>6.9099999999999995E-2</v>
      </c>
      <c r="G753" s="29">
        <v>41307</v>
      </c>
      <c r="H753" s="27">
        <v>10.92</v>
      </c>
      <c r="I753" s="28">
        <v>6.9099999999999995E-2</v>
      </c>
    </row>
    <row r="754" spans="1:9" x14ac:dyDescent="0.25">
      <c r="A754" s="27">
        <v>12279</v>
      </c>
      <c r="B754" s="27" t="s">
        <v>70</v>
      </c>
      <c r="C754" s="27">
        <v>497.52</v>
      </c>
      <c r="D754" s="27">
        <v>158</v>
      </c>
      <c r="E754" s="27">
        <v>10.94</v>
      </c>
      <c r="F754" s="28">
        <v>6.9199999999999998E-2</v>
      </c>
      <c r="G754" s="29">
        <v>41306</v>
      </c>
      <c r="H754" s="27">
        <v>10.94</v>
      </c>
      <c r="I754" s="28">
        <v>6.9199999999999998E-2</v>
      </c>
    </row>
    <row r="755" spans="1:9" x14ac:dyDescent="0.25">
      <c r="A755" s="27">
        <v>12279</v>
      </c>
      <c r="B755" s="27" t="s">
        <v>70</v>
      </c>
      <c r="C755" s="27">
        <v>497.51</v>
      </c>
      <c r="D755" s="27">
        <v>158</v>
      </c>
      <c r="E755" s="27">
        <v>10.92</v>
      </c>
      <c r="F755" s="28">
        <v>6.9099999999999995E-2</v>
      </c>
      <c r="G755" s="29">
        <v>41305</v>
      </c>
      <c r="H755" s="27">
        <v>10.92</v>
      </c>
      <c r="I755" s="28">
        <v>6.9099999999999995E-2</v>
      </c>
    </row>
    <row r="756" spans="1:9" x14ac:dyDescent="0.25">
      <c r="A756" s="27">
        <v>12279</v>
      </c>
      <c r="B756" s="27" t="s">
        <v>70</v>
      </c>
      <c r="C756" s="27">
        <v>497.5</v>
      </c>
      <c r="D756" s="27">
        <v>158</v>
      </c>
      <c r="E756" s="27">
        <v>10.91</v>
      </c>
      <c r="F756" s="28">
        <v>6.9099999999999995E-2</v>
      </c>
      <c r="G756" s="29">
        <v>41304</v>
      </c>
      <c r="H756" s="27">
        <v>10.91</v>
      </c>
      <c r="I756" s="28">
        <v>6.9099999999999995E-2</v>
      </c>
    </row>
    <row r="757" spans="1:9" x14ac:dyDescent="0.25">
      <c r="A757" s="27">
        <v>12279</v>
      </c>
      <c r="B757" s="27" t="s">
        <v>70</v>
      </c>
      <c r="C757" s="27">
        <v>497.49</v>
      </c>
      <c r="D757" s="27">
        <v>158</v>
      </c>
      <c r="E757" s="27">
        <v>10.89</v>
      </c>
      <c r="F757" s="28">
        <v>6.8900000000000003E-2</v>
      </c>
      <c r="G757" s="29">
        <v>41303</v>
      </c>
      <c r="H757" s="27">
        <v>10.89</v>
      </c>
      <c r="I757" s="28">
        <v>6.8900000000000003E-2</v>
      </c>
    </row>
    <row r="758" spans="1:9" x14ac:dyDescent="0.25">
      <c r="A758" s="27">
        <v>12279</v>
      </c>
      <c r="B758" s="27" t="s">
        <v>70</v>
      </c>
      <c r="C758" s="27">
        <v>497.47</v>
      </c>
      <c r="D758" s="27">
        <v>158</v>
      </c>
      <c r="E758" s="27">
        <v>10.86</v>
      </c>
      <c r="F758" s="28">
        <v>6.8699999999999997E-2</v>
      </c>
      <c r="G758" s="29">
        <v>41302</v>
      </c>
      <c r="H758" s="27">
        <v>10.86</v>
      </c>
      <c r="I758" s="28">
        <v>6.8699999999999997E-2</v>
      </c>
    </row>
    <row r="759" spans="1:9" x14ac:dyDescent="0.25">
      <c r="A759" s="27">
        <v>12279</v>
      </c>
      <c r="B759" s="27" t="s">
        <v>70</v>
      </c>
      <c r="C759" s="27">
        <v>497.44</v>
      </c>
      <c r="D759" s="27">
        <v>158</v>
      </c>
      <c r="E759" s="27">
        <v>10.81</v>
      </c>
      <c r="F759" s="28">
        <v>6.8400000000000002E-2</v>
      </c>
      <c r="G759" s="29">
        <v>41301</v>
      </c>
      <c r="H759" s="27">
        <v>10.81</v>
      </c>
      <c r="I759" s="28">
        <v>6.8400000000000002E-2</v>
      </c>
    </row>
    <row r="760" spans="1:9" x14ac:dyDescent="0.25">
      <c r="A760" s="27">
        <v>12279</v>
      </c>
      <c r="B760" s="27" t="s">
        <v>70</v>
      </c>
      <c r="C760" s="27">
        <v>497.43</v>
      </c>
      <c r="D760" s="27">
        <v>158</v>
      </c>
      <c r="E760" s="27">
        <v>10.8</v>
      </c>
      <c r="F760" s="28">
        <v>6.8400000000000002E-2</v>
      </c>
      <c r="G760" s="29">
        <v>41300</v>
      </c>
      <c r="H760" s="27">
        <v>10.8</v>
      </c>
      <c r="I760" s="28">
        <v>6.8400000000000002E-2</v>
      </c>
    </row>
    <row r="761" spans="1:9" x14ac:dyDescent="0.25">
      <c r="A761" s="27">
        <v>12279</v>
      </c>
      <c r="B761" s="27" t="s">
        <v>70</v>
      </c>
      <c r="C761" s="27">
        <v>497.42</v>
      </c>
      <c r="D761" s="27">
        <v>158</v>
      </c>
      <c r="E761" s="27">
        <v>10.78</v>
      </c>
      <c r="F761" s="28">
        <v>6.8199999999999997E-2</v>
      </c>
      <c r="G761" s="29">
        <v>41299</v>
      </c>
      <c r="H761" s="27">
        <v>10.78</v>
      </c>
      <c r="I761" s="28">
        <v>6.8199999999999997E-2</v>
      </c>
    </row>
    <row r="762" spans="1:9" x14ac:dyDescent="0.25">
      <c r="A762" s="27">
        <v>12279</v>
      </c>
      <c r="B762" s="27" t="s">
        <v>70</v>
      </c>
      <c r="C762" s="27">
        <v>497.41</v>
      </c>
      <c r="D762" s="27">
        <v>158</v>
      </c>
      <c r="E762" s="27">
        <v>10.76</v>
      </c>
      <c r="F762" s="28">
        <v>6.8099999999999994E-2</v>
      </c>
      <c r="G762" s="29">
        <v>41298</v>
      </c>
      <c r="H762" s="27">
        <v>10.76</v>
      </c>
      <c r="I762" s="28">
        <v>6.8099999999999994E-2</v>
      </c>
    </row>
    <row r="763" spans="1:9" x14ac:dyDescent="0.25">
      <c r="A763" s="27">
        <v>12279</v>
      </c>
      <c r="B763" s="27" t="s">
        <v>70</v>
      </c>
      <c r="C763" s="27">
        <v>497.39</v>
      </c>
      <c r="D763" s="27">
        <v>158</v>
      </c>
      <c r="E763" s="27">
        <v>10.73</v>
      </c>
      <c r="F763" s="28">
        <v>6.7900000000000002E-2</v>
      </c>
      <c r="G763" s="29">
        <v>41297</v>
      </c>
      <c r="H763" s="27">
        <v>10.73</v>
      </c>
      <c r="I763" s="28">
        <v>6.7900000000000002E-2</v>
      </c>
    </row>
    <row r="764" spans="1:9" x14ac:dyDescent="0.25">
      <c r="A764" s="27">
        <v>12279</v>
      </c>
      <c r="B764" s="27" t="s">
        <v>70</v>
      </c>
      <c r="C764" s="27">
        <v>497.36</v>
      </c>
      <c r="D764" s="27">
        <v>158</v>
      </c>
      <c r="E764" s="27">
        <v>10.68</v>
      </c>
      <c r="F764" s="28">
        <v>6.7599999999999993E-2</v>
      </c>
      <c r="G764" s="29">
        <v>41296</v>
      </c>
      <c r="H764" s="27">
        <v>10.68</v>
      </c>
      <c r="I764" s="28">
        <v>6.7599999999999993E-2</v>
      </c>
    </row>
    <row r="765" spans="1:9" x14ac:dyDescent="0.25">
      <c r="A765" s="27">
        <v>12279</v>
      </c>
      <c r="B765" s="27" t="s">
        <v>70</v>
      </c>
      <c r="C765" s="27">
        <v>497.36</v>
      </c>
      <c r="D765" s="27">
        <v>158</v>
      </c>
      <c r="E765" s="27">
        <v>10.68</v>
      </c>
      <c r="F765" s="28">
        <v>6.7599999999999993E-2</v>
      </c>
      <c r="G765" s="29">
        <v>41295</v>
      </c>
      <c r="H765" s="27">
        <v>10.68</v>
      </c>
      <c r="I765" s="28">
        <v>6.7599999999999993E-2</v>
      </c>
    </row>
    <row r="766" spans="1:9" x14ac:dyDescent="0.25">
      <c r="A766" s="27">
        <v>12279</v>
      </c>
      <c r="B766" s="27" t="s">
        <v>70</v>
      </c>
      <c r="C766" s="27">
        <v>497.36</v>
      </c>
      <c r="D766" s="27">
        <v>158</v>
      </c>
      <c r="E766" s="27">
        <v>10.68</v>
      </c>
      <c r="F766" s="28">
        <v>6.7599999999999993E-2</v>
      </c>
      <c r="G766" s="29">
        <v>41294</v>
      </c>
      <c r="H766" s="27">
        <v>10.68</v>
      </c>
      <c r="I766" s="28">
        <v>6.7599999999999993E-2</v>
      </c>
    </row>
    <row r="767" spans="1:9" x14ac:dyDescent="0.25">
      <c r="A767" s="27">
        <v>12279</v>
      </c>
      <c r="B767" s="27" t="s">
        <v>70</v>
      </c>
      <c r="C767" s="27">
        <v>497.33</v>
      </c>
      <c r="D767" s="27">
        <v>158</v>
      </c>
      <c r="E767" s="27">
        <v>10.64</v>
      </c>
      <c r="F767" s="28">
        <v>6.7299999999999999E-2</v>
      </c>
      <c r="G767" s="29">
        <v>41293</v>
      </c>
      <c r="H767" s="27">
        <v>10.64</v>
      </c>
      <c r="I767" s="28">
        <v>6.7299999999999999E-2</v>
      </c>
    </row>
    <row r="768" spans="1:9" x14ac:dyDescent="0.25">
      <c r="A768" s="27">
        <v>12279</v>
      </c>
      <c r="B768" s="27" t="s">
        <v>70</v>
      </c>
      <c r="C768" s="27">
        <v>497.31</v>
      </c>
      <c r="D768" s="27">
        <v>158</v>
      </c>
      <c r="E768" s="27">
        <v>10.6</v>
      </c>
      <c r="F768" s="28">
        <v>6.7100000000000007E-2</v>
      </c>
      <c r="G768" s="29">
        <v>41292</v>
      </c>
      <c r="H768" s="27">
        <v>10.6</v>
      </c>
      <c r="I768" s="28">
        <v>6.7100000000000007E-2</v>
      </c>
    </row>
    <row r="769" spans="1:9" x14ac:dyDescent="0.25">
      <c r="A769" s="27">
        <v>12279</v>
      </c>
      <c r="B769" s="27" t="s">
        <v>70</v>
      </c>
      <c r="C769" s="27">
        <v>497.3</v>
      </c>
      <c r="D769" s="27">
        <v>158</v>
      </c>
      <c r="E769" s="27">
        <v>10.59</v>
      </c>
      <c r="F769" s="28">
        <v>6.7000000000000004E-2</v>
      </c>
      <c r="G769" s="29">
        <v>41291</v>
      </c>
      <c r="H769" s="27">
        <v>10.59</v>
      </c>
      <c r="I769" s="28">
        <v>6.7000000000000004E-2</v>
      </c>
    </row>
    <row r="770" spans="1:9" x14ac:dyDescent="0.25">
      <c r="A770" s="27">
        <v>12279</v>
      </c>
      <c r="B770" s="27" t="s">
        <v>70</v>
      </c>
      <c r="C770" s="27">
        <v>497.3</v>
      </c>
      <c r="D770" s="27">
        <v>158</v>
      </c>
      <c r="E770" s="27">
        <v>10.59</v>
      </c>
      <c r="F770" s="28">
        <v>6.7000000000000004E-2</v>
      </c>
      <c r="G770" s="29">
        <v>41290</v>
      </c>
      <c r="H770" s="27">
        <v>10.59</v>
      </c>
      <c r="I770" s="28">
        <v>6.7000000000000004E-2</v>
      </c>
    </row>
    <row r="771" spans="1:9" x14ac:dyDescent="0.25">
      <c r="A771" s="27">
        <v>12279</v>
      </c>
      <c r="B771" s="27" t="s">
        <v>70</v>
      </c>
      <c r="C771" s="27">
        <v>497.3</v>
      </c>
      <c r="D771" s="27">
        <v>158</v>
      </c>
      <c r="E771" s="27">
        <v>10.59</v>
      </c>
      <c r="F771" s="28">
        <v>6.7000000000000004E-2</v>
      </c>
      <c r="G771" s="29">
        <v>41289</v>
      </c>
      <c r="H771" s="27">
        <v>10.59</v>
      </c>
      <c r="I771" s="28">
        <v>6.7000000000000004E-2</v>
      </c>
    </row>
    <row r="772" spans="1:9" x14ac:dyDescent="0.25">
      <c r="A772" s="27">
        <v>12279</v>
      </c>
      <c r="B772" s="27" t="s">
        <v>70</v>
      </c>
      <c r="C772" s="27">
        <v>497.31</v>
      </c>
      <c r="D772" s="27">
        <v>158</v>
      </c>
      <c r="E772" s="27">
        <v>10.6</v>
      </c>
      <c r="F772" s="28">
        <v>6.7100000000000007E-2</v>
      </c>
      <c r="G772" s="29">
        <v>41288</v>
      </c>
      <c r="H772" s="27">
        <v>10.6</v>
      </c>
      <c r="I772" s="28">
        <v>6.7100000000000007E-2</v>
      </c>
    </row>
    <row r="773" spans="1:9" x14ac:dyDescent="0.25">
      <c r="A773" s="27">
        <v>12279</v>
      </c>
      <c r="B773" s="27" t="s">
        <v>70</v>
      </c>
      <c r="C773" s="27">
        <v>497.32</v>
      </c>
      <c r="D773" s="27">
        <v>158</v>
      </c>
      <c r="E773" s="27">
        <v>10.62</v>
      </c>
      <c r="F773" s="28">
        <v>6.7199999999999996E-2</v>
      </c>
      <c r="G773" s="29">
        <v>41287</v>
      </c>
      <c r="H773" s="27">
        <v>10.62</v>
      </c>
      <c r="I773" s="28">
        <v>6.7199999999999996E-2</v>
      </c>
    </row>
    <row r="774" spans="1:9" x14ac:dyDescent="0.25">
      <c r="A774" s="27">
        <v>12279</v>
      </c>
      <c r="B774" s="27" t="s">
        <v>70</v>
      </c>
      <c r="C774" s="27">
        <v>497.33</v>
      </c>
      <c r="D774" s="27">
        <v>158</v>
      </c>
      <c r="E774" s="27">
        <v>10.64</v>
      </c>
      <c r="F774" s="28">
        <v>6.7299999999999999E-2</v>
      </c>
      <c r="G774" s="29">
        <v>41286</v>
      </c>
      <c r="H774" s="27">
        <v>10.64</v>
      </c>
      <c r="I774" s="28">
        <v>6.7299999999999999E-2</v>
      </c>
    </row>
    <row r="775" spans="1:9" x14ac:dyDescent="0.25">
      <c r="A775" s="27">
        <v>12279</v>
      </c>
      <c r="B775" s="27" t="s">
        <v>70</v>
      </c>
      <c r="C775" s="27">
        <v>497.34</v>
      </c>
      <c r="D775" s="27">
        <v>158</v>
      </c>
      <c r="E775" s="27">
        <v>10.65</v>
      </c>
      <c r="F775" s="28">
        <v>6.7400000000000002E-2</v>
      </c>
      <c r="G775" s="29">
        <v>41285</v>
      </c>
      <c r="H775" s="27">
        <v>10.65</v>
      </c>
      <c r="I775" s="28">
        <v>6.7400000000000002E-2</v>
      </c>
    </row>
    <row r="776" spans="1:9" x14ac:dyDescent="0.25">
      <c r="A776" s="27">
        <v>12279</v>
      </c>
      <c r="B776" s="27" t="s">
        <v>70</v>
      </c>
      <c r="C776" s="27">
        <v>497.35</v>
      </c>
      <c r="D776" s="27">
        <v>158</v>
      </c>
      <c r="E776" s="27">
        <v>10.67</v>
      </c>
      <c r="F776" s="28">
        <v>6.7500000000000004E-2</v>
      </c>
      <c r="G776" s="29">
        <v>41284</v>
      </c>
      <c r="H776" s="27">
        <v>10.67</v>
      </c>
      <c r="I776" s="28">
        <v>6.7500000000000004E-2</v>
      </c>
    </row>
    <row r="777" spans="1:9" x14ac:dyDescent="0.25">
      <c r="A777" s="27">
        <v>12279</v>
      </c>
      <c r="B777" s="27" t="s">
        <v>70</v>
      </c>
      <c r="C777" s="27">
        <v>497.36</v>
      </c>
      <c r="D777" s="27">
        <v>158</v>
      </c>
      <c r="E777" s="27">
        <v>10.68</v>
      </c>
      <c r="F777" s="28">
        <v>6.7599999999999993E-2</v>
      </c>
      <c r="G777" s="29">
        <v>41283</v>
      </c>
      <c r="H777" s="27">
        <v>10.68</v>
      </c>
      <c r="I777" s="28">
        <v>6.7599999999999993E-2</v>
      </c>
    </row>
    <row r="778" spans="1:9" x14ac:dyDescent="0.25">
      <c r="A778" s="27">
        <v>12279</v>
      </c>
      <c r="B778" s="27" t="s">
        <v>70</v>
      </c>
      <c r="C778" s="27">
        <v>497.37</v>
      </c>
      <c r="D778" s="27">
        <v>158</v>
      </c>
      <c r="E778" s="27">
        <v>10.7</v>
      </c>
      <c r="F778" s="28">
        <v>6.7699999999999996E-2</v>
      </c>
      <c r="G778" s="29">
        <v>41282</v>
      </c>
      <c r="H778" s="27">
        <v>10.7</v>
      </c>
      <c r="I778" s="28">
        <v>6.7699999999999996E-2</v>
      </c>
    </row>
    <row r="779" spans="1:9" x14ac:dyDescent="0.25">
      <c r="A779" s="27">
        <v>12279</v>
      </c>
      <c r="B779" s="27" t="s">
        <v>70</v>
      </c>
      <c r="C779" s="27">
        <v>497.38</v>
      </c>
      <c r="D779" s="27">
        <v>158</v>
      </c>
      <c r="E779" s="27">
        <v>10.72</v>
      </c>
      <c r="F779" s="28">
        <v>6.7799999999999999E-2</v>
      </c>
      <c r="G779" s="29">
        <v>41281</v>
      </c>
      <c r="H779" s="27">
        <v>10.72</v>
      </c>
      <c r="I779" s="28">
        <v>6.7799999999999999E-2</v>
      </c>
    </row>
    <row r="780" spans="1:9" x14ac:dyDescent="0.25">
      <c r="A780" s="27">
        <v>12279</v>
      </c>
      <c r="B780" s="27" t="s">
        <v>70</v>
      </c>
      <c r="C780" s="27">
        <v>497.39</v>
      </c>
      <c r="D780" s="27">
        <v>158</v>
      </c>
      <c r="E780" s="27">
        <v>10.73</v>
      </c>
      <c r="F780" s="28">
        <v>6.7900000000000002E-2</v>
      </c>
      <c r="G780" s="29">
        <v>41280</v>
      </c>
      <c r="H780" s="27">
        <v>10.73</v>
      </c>
      <c r="I780" s="28">
        <v>6.7900000000000002E-2</v>
      </c>
    </row>
    <row r="781" spans="1:9" x14ac:dyDescent="0.25">
      <c r="A781" s="27">
        <v>12279</v>
      </c>
      <c r="B781" s="27" t="s">
        <v>70</v>
      </c>
      <c r="C781" s="27">
        <v>497.39</v>
      </c>
      <c r="D781" s="27">
        <v>158</v>
      </c>
      <c r="E781" s="27">
        <v>10.73</v>
      </c>
      <c r="F781" s="28">
        <v>6.7900000000000002E-2</v>
      </c>
      <c r="G781" s="29">
        <v>41279</v>
      </c>
      <c r="H781" s="27">
        <v>10.73</v>
      </c>
      <c r="I781" s="28">
        <v>6.7900000000000002E-2</v>
      </c>
    </row>
    <row r="782" spans="1:9" x14ac:dyDescent="0.25">
      <c r="A782" s="27">
        <v>12279</v>
      </c>
      <c r="B782" s="27" t="s">
        <v>70</v>
      </c>
      <c r="C782" s="27">
        <v>497.4</v>
      </c>
      <c r="D782" s="27">
        <v>158</v>
      </c>
      <c r="E782" s="27">
        <v>10.75</v>
      </c>
      <c r="F782" s="28">
        <v>6.8000000000000005E-2</v>
      </c>
      <c r="G782" s="29">
        <v>41278</v>
      </c>
      <c r="H782" s="27">
        <v>10.75</v>
      </c>
      <c r="I782" s="28">
        <v>6.8000000000000005E-2</v>
      </c>
    </row>
    <row r="783" spans="1:9" x14ac:dyDescent="0.25">
      <c r="A783" s="27">
        <v>12279</v>
      </c>
      <c r="B783" s="27" t="s">
        <v>70</v>
      </c>
      <c r="C783" s="27">
        <v>497.4</v>
      </c>
      <c r="D783" s="27">
        <v>158</v>
      </c>
      <c r="E783" s="27">
        <v>10.75</v>
      </c>
      <c r="F783" s="28">
        <v>6.8000000000000005E-2</v>
      </c>
      <c r="G783" s="29">
        <v>41277</v>
      </c>
      <c r="H783" s="27">
        <v>10.75</v>
      </c>
      <c r="I783" s="28">
        <v>6.8000000000000005E-2</v>
      </c>
    </row>
    <row r="784" spans="1:9" x14ac:dyDescent="0.25">
      <c r="A784" s="27">
        <v>12279</v>
      </c>
      <c r="B784" s="27" t="s">
        <v>70</v>
      </c>
      <c r="C784" s="27">
        <v>497.4</v>
      </c>
      <c r="D784" s="27">
        <v>158</v>
      </c>
      <c r="E784" s="27">
        <v>10.75</v>
      </c>
      <c r="F784" s="28">
        <v>6.8000000000000005E-2</v>
      </c>
      <c r="G784" s="29">
        <v>41276</v>
      </c>
      <c r="H784" s="27">
        <v>10.75</v>
      </c>
      <c r="I784" s="28">
        <v>6.8000000000000005E-2</v>
      </c>
    </row>
    <row r="785" spans="1:9" x14ac:dyDescent="0.25">
      <c r="A785" s="27">
        <v>12279</v>
      </c>
      <c r="B785" s="27" t="s">
        <v>70</v>
      </c>
      <c r="C785" s="27">
        <v>497.41</v>
      </c>
      <c r="D785" s="27">
        <v>158</v>
      </c>
      <c r="E785" s="27">
        <v>10.76</v>
      </c>
      <c r="F785" s="28">
        <v>6.8099999999999994E-2</v>
      </c>
      <c r="G785" s="29">
        <v>41275</v>
      </c>
      <c r="H785" s="27">
        <v>10.76</v>
      </c>
      <c r="I785" s="28">
        <v>6.8099999999999994E-2</v>
      </c>
    </row>
    <row r="786" spans="1:9" x14ac:dyDescent="0.25">
      <c r="A786" s="27">
        <v>12279</v>
      </c>
      <c r="B786" s="27" t="s">
        <v>70</v>
      </c>
      <c r="C786" s="27">
        <v>497.42</v>
      </c>
      <c r="D786" s="27">
        <v>158</v>
      </c>
      <c r="E786" s="27">
        <v>10.78</v>
      </c>
      <c r="F786" s="28">
        <v>6.8199999999999997E-2</v>
      </c>
      <c r="G786" s="29">
        <v>41274</v>
      </c>
      <c r="H786" s="27">
        <v>10.78</v>
      </c>
      <c r="I786" s="28">
        <v>6.8199999999999997E-2</v>
      </c>
    </row>
    <row r="787" spans="1:9" x14ac:dyDescent="0.25">
      <c r="A787" s="27">
        <v>12279</v>
      </c>
      <c r="B787" s="27" t="s">
        <v>70</v>
      </c>
      <c r="C787" s="27">
        <v>497.43</v>
      </c>
      <c r="D787" s="27">
        <v>158</v>
      </c>
      <c r="E787" s="27">
        <v>10.8</v>
      </c>
      <c r="F787" s="28">
        <v>6.8400000000000002E-2</v>
      </c>
      <c r="G787" s="29">
        <v>41273</v>
      </c>
      <c r="H787" s="27">
        <v>10.8</v>
      </c>
      <c r="I787" s="28">
        <v>6.8400000000000002E-2</v>
      </c>
    </row>
    <row r="788" spans="1:9" x14ac:dyDescent="0.25">
      <c r="A788" s="27">
        <v>12279</v>
      </c>
      <c r="B788" s="27" t="s">
        <v>70</v>
      </c>
      <c r="C788" s="27">
        <v>497.45</v>
      </c>
      <c r="D788" s="27">
        <v>158</v>
      </c>
      <c r="E788" s="27">
        <v>10.83</v>
      </c>
      <c r="F788" s="28">
        <v>6.8500000000000005E-2</v>
      </c>
      <c r="G788" s="29">
        <v>41272</v>
      </c>
      <c r="H788" s="27">
        <v>10.83</v>
      </c>
      <c r="I788" s="28">
        <v>6.8500000000000005E-2</v>
      </c>
    </row>
    <row r="789" spans="1:9" x14ac:dyDescent="0.25">
      <c r="A789" s="27">
        <v>12279</v>
      </c>
      <c r="B789" s="27" t="s">
        <v>70</v>
      </c>
      <c r="C789" s="27">
        <v>497.46</v>
      </c>
      <c r="D789" s="27">
        <v>158</v>
      </c>
      <c r="E789" s="27">
        <v>10.84</v>
      </c>
      <c r="F789" s="28">
        <v>6.8599999999999994E-2</v>
      </c>
      <c r="G789" s="29">
        <v>41271</v>
      </c>
      <c r="H789" s="27">
        <v>10.84</v>
      </c>
      <c r="I789" s="28">
        <v>6.8599999999999994E-2</v>
      </c>
    </row>
    <row r="790" spans="1:9" x14ac:dyDescent="0.25">
      <c r="A790" s="27">
        <v>12279</v>
      </c>
      <c r="B790" s="27" t="s">
        <v>70</v>
      </c>
      <c r="C790" s="27">
        <v>497.47</v>
      </c>
      <c r="D790" s="27">
        <v>158</v>
      </c>
      <c r="E790" s="27">
        <v>10.86</v>
      </c>
      <c r="F790" s="28">
        <v>6.8699999999999997E-2</v>
      </c>
      <c r="G790" s="29">
        <v>41270</v>
      </c>
      <c r="H790" s="27">
        <v>10.86</v>
      </c>
      <c r="I790" s="28">
        <v>6.8699999999999997E-2</v>
      </c>
    </row>
    <row r="791" spans="1:9" x14ac:dyDescent="0.25">
      <c r="A791" s="27">
        <v>12279</v>
      </c>
      <c r="B791" s="27" t="s">
        <v>70</v>
      </c>
      <c r="C791" s="27">
        <v>497.49</v>
      </c>
      <c r="D791" s="27">
        <v>158</v>
      </c>
      <c r="E791" s="27">
        <v>10.89</v>
      </c>
      <c r="F791" s="28">
        <v>6.8900000000000003E-2</v>
      </c>
      <c r="G791" s="29">
        <v>41269</v>
      </c>
      <c r="H791" s="27">
        <v>10.89</v>
      </c>
      <c r="I791" s="28">
        <v>6.8900000000000003E-2</v>
      </c>
    </row>
    <row r="792" spans="1:9" x14ac:dyDescent="0.25">
      <c r="A792" s="27">
        <v>12279</v>
      </c>
      <c r="B792" s="27" t="s">
        <v>70</v>
      </c>
      <c r="C792" s="27">
        <v>497.5</v>
      </c>
      <c r="D792" s="27">
        <v>158</v>
      </c>
      <c r="E792" s="27">
        <v>10.91</v>
      </c>
      <c r="F792" s="28">
        <v>6.9099999999999995E-2</v>
      </c>
      <c r="G792" s="29">
        <v>41268</v>
      </c>
      <c r="H792" s="27">
        <v>10.91</v>
      </c>
      <c r="I792" s="28">
        <v>6.9099999999999995E-2</v>
      </c>
    </row>
    <row r="793" spans="1:9" x14ac:dyDescent="0.25">
      <c r="A793" s="27">
        <v>12279</v>
      </c>
      <c r="B793" s="27" t="s">
        <v>70</v>
      </c>
      <c r="C793" s="27">
        <v>497.51</v>
      </c>
      <c r="D793" s="27">
        <v>158</v>
      </c>
      <c r="E793" s="27">
        <v>10.92</v>
      </c>
      <c r="F793" s="28">
        <v>6.9099999999999995E-2</v>
      </c>
      <c r="G793" s="29">
        <v>41267</v>
      </c>
      <c r="H793" s="27">
        <v>10.92</v>
      </c>
      <c r="I793" s="28">
        <v>6.9099999999999995E-2</v>
      </c>
    </row>
    <row r="794" spans="1:9" x14ac:dyDescent="0.25">
      <c r="A794" s="27">
        <v>12279</v>
      </c>
      <c r="B794" s="27" t="s">
        <v>70</v>
      </c>
      <c r="C794" s="27">
        <v>497.53</v>
      </c>
      <c r="D794" s="27">
        <v>158</v>
      </c>
      <c r="E794" s="27">
        <v>10.96</v>
      </c>
      <c r="F794" s="28">
        <v>6.9400000000000003E-2</v>
      </c>
      <c r="G794" s="29">
        <v>41266</v>
      </c>
      <c r="H794" s="27">
        <v>10.96</v>
      </c>
      <c r="I794" s="28">
        <v>6.9400000000000003E-2</v>
      </c>
    </row>
    <row r="795" spans="1:9" x14ac:dyDescent="0.25">
      <c r="A795" s="27">
        <v>12279</v>
      </c>
      <c r="B795" s="27" t="s">
        <v>70</v>
      </c>
      <c r="C795" s="27">
        <v>497.55</v>
      </c>
      <c r="D795" s="27">
        <v>158</v>
      </c>
      <c r="E795" s="27">
        <v>10.99</v>
      </c>
      <c r="F795" s="28">
        <v>6.9599999999999995E-2</v>
      </c>
      <c r="G795" s="29">
        <v>41265</v>
      </c>
      <c r="H795" s="27">
        <v>10.99</v>
      </c>
      <c r="I795" s="28">
        <v>6.9599999999999995E-2</v>
      </c>
    </row>
    <row r="796" spans="1:9" x14ac:dyDescent="0.25">
      <c r="A796" s="27">
        <v>12279</v>
      </c>
      <c r="B796" s="27" t="s">
        <v>70</v>
      </c>
      <c r="C796" s="27">
        <v>497.57</v>
      </c>
      <c r="D796" s="27">
        <v>158</v>
      </c>
      <c r="E796" s="27">
        <v>11.02</v>
      </c>
      <c r="F796" s="28">
        <v>6.9699999999999998E-2</v>
      </c>
      <c r="G796" s="29">
        <v>41264</v>
      </c>
      <c r="H796" s="27">
        <v>11.02</v>
      </c>
      <c r="I796" s="28">
        <v>6.9699999999999998E-2</v>
      </c>
    </row>
    <row r="797" spans="1:9" x14ac:dyDescent="0.25">
      <c r="A797" s="27">
        <v>12279</v>
      </c>
      <c r="B797" s="27" t="s">
        <v>70</v>
      </c>
      <c r="C797" s="27">
        <v>497.59</v>
      </c>
      <c r="D797" s="27">
        <v>158</v>
      </c>
      <c r="E797" s="27">
        <v>11.06</v>
      </c>
      <c r="F797" s="44">
        <v>7.0000000000000007E-2</v>
      </c>
      <c r="G797" s="29">
        <v>41263</v>
      </c>
      <c r="H797" s="27">
        <v>11.06</v>
      </c>
      <c r="I797" s="44">
        <v>7.0000000000000007E-2</v>
      </c>
    </row>
    <row r="798" spans="1:9" x14ac:dyDescent="0.25">
      <c r="A798" s="27">
        <v>12279</v>
      </c>
      <c r="B798" s="27" t="s">
        <v>70</v>
      </c>
      <c r="C798" s="27">
        <v>497.61</v>
      </c>
      <c r="D798" s="27">
        <v>158</v>
      </c>
      <c r="E798" s="27">
        <v>11.09</v>
      </c>
      <c r="F798" s="28">
        <v>7.0199999999999999E-2</v>
      </c>
      <c r="G798" s="29">
        <v>41262</v>
      </c>
      <c r="H798" s="27">
        <v>11.09</v>
      </c>
      <c r="I798" s="28">
        <v>7.0199999999999999E-2</v>
      </c>
    </row>
    <row r="799" spans="1:9" x14ac:dyDescent="0.25">
      <c r="A799" s="27">
        <v>12279</v>
      </c>
      <c r="B799" s="27" t="s">
        <v>70</v>
      </c>
      <c r="C799" s="27">
        <v>497.63</v>
      </c>
      <c r="D799" s="27">
        <v>158</v>
      </c>
      <c r="E799" s="27">
        <v>11.12</v>
      </c>
      <c r="F799" s="28">
        <v>7.0400000000000004E-2</v>
      </c>
      <c r="G799" s="29">
        <v>41261</v>
      </c>
      <c r="H799" s="27">
        <v>11.12</v>
      </c>
      <c r="I799" s="28">
        <v>7.0400000000000004E-2</v>
      </c>
    </row>
    <row r="800" spans="1:9" x14ac:dyDescent="0.25">
      <c r="A800" s="27">
        <v>12279</v>
      </c>
      <c r="B800" s="27" t="s">
        <v>70</v>
      </c>
      <c r="C800" s="27">
        <v>497.64</v>
      </c>
      <c r="D800" s="27">
        <v>158</v>
      </c>
      <c r="E800" s="27">
        <v>11.14</v>
      </c>
      <c r="F800" s="28">
        <v>7.0499999999999993E-2</v>
      </c>
      <c r="G800" s="29">
        <v>41260</v>
      </c>
      <c r="H800" s="27">
        <v>11.14</v>
      </c>
      <c r="I800" s="28">
        <v>7.0499999999999993E-2</v>
      </c>
    </row>
    <row r="801" spans="1:9" x14ac:dyDescent="0.25">
      <c r="A801" s="27">
        <v>12279</v>
      </c>
      <c r="B801" s="27" t="s">
        <v>70</v>
      </c>
      <c r="C801" s="27">
        <v>497.64</v>
      </c>
      <c r="D801" s="27">
        <v>158</v>
      </c>
      <c r="E801" s="27">
        <v>11.14</v>
      </c>
      <c r="F801" s="28">
        <v>7.0499999999999993E-2</v>
      </c>
      <c r="G801" s="29">
        <v>41259</v>
      </c>
      <c r="H801" s="27">
        <v>11.14</v>
      </c>
      <c r="I801" s="28">
        <v>7.0499999999999993E-2</v>
      </c>
    </row>
    <row r="802" spans="1:9" x14ac:dyDescent="0.25">
      <c r="A802" s="27">
        <v>12279</v>
      </c>
      <c r="B802" s="27" t="s">
        <v>70</v>
      </c>
      <c r="C802" s="27">
        <v>497.64</v>
      </c>
      <c r="D802" s="27">
        <v>158</v>
      </c>
      <c r="E802" s="27">
        <v>11.14</v>
      </c>
      <c r="F802" s="28">
        <v>7.0499999999999993E-2</v>
      </c>
      <c r="G802" s="29">
        <v>41258</v>
      </c>
      <c r="H802" s="27">
        <v>11.14</v>
      </c>
      <c r="I802" s="28">
        <v>7.0499999999999993E-2</v>
      </c>
    </row>
    <row r="803" spans="1:9" x14ac:dyDescent="0.25">
      <c r="A803" s="27">
        <v>12279</v>
      </c>
      <c r="B803" s="27" t="s">
        <v>70</v>
      </c>
      <c r="C803" s="27">
        <v>497.64</v>
      </c>
      <c r="D803" s="27">
        <v>158</v>
      </c>
      <c r="E803" s="27">
        <v>11.14</v>
      </c>
      <c r="F803" s="28">
        <v>7.0499999999999993E-2</v>
      </c>
      <c r="G803" s="29">
        <v>41257</v>
      </c>
      <c r="H803" s="27">
        <v>11.14</v>
      </c>
      <c r="I803" s="28">
        <v>7.0499999999999993E-2</v>
      </c>
    </row>
    <row r="804" spans="1:9" x14ac:dyDescent="0.25">
      <c r="A804" s="27">
        <v>12279</v>
      </c>
      <c r="B804" s="27" t="s">
        <v>70</v>
      </c>
      <c r="C804" s="27">
        <v>497.64</v>
      </c>
      <c r="D804" s="27">
        <v>158</v>
      </c>
      <c r="E804" s="27">
        <v>11.14</v>
      </c>
      <c r="F804" s="28">
        <v>7.0499999999999993E-2</v>
      </c>
      <c r="G804" s="29">
        <v>41256</v>
      </c>
      <c r="H804" s="27">
        <v>11.14</v>
      </c>
      <c r="I804" s="28">
        <v>7.0499999999999993E-2</v>
      </c>
    </row>
    <row r="805" spans="1:9" x14ac:dyDescent="0.25">
      <c r="A805" s="27">
        <v>12279</v>
      </c>
      <c r="B805" s="27" t="s">
        <v>70</v>
      </c>
      <c r="C805" s="27">
        <v>497.64</v>
      </c>
      <c r="D805" s="27">
        <v>158</v>
      </c>
      <c r="E805" s="27">
        <v>11.14</v>
      </c>
      <c r="F805" s="28">
        <v>7.0499999999999993E-2</v>
      </c>
      <c r="G805" s="29">
        <v>41255</v>
      </c>
      <c r="H805" s="27">
        <v>11.14</v>
      </c>
      <c r="I805" s="28">
        <v>7.0499999999999993E-2</v>
      </c>
    </row>
    <row r="806" spans="1:9" x14ac:dyDescent="0.25">
      <c r="A806" s="27">
        <v>12279</v>
      </c>
      <c r="B806" s="27" t="s">
        <v>70</v>
      </c>
      <c r="C806" s="27">
        <v>497.62</v>
      </c>
      <c r="D806" s="27">
        <v>158</v>
      </c>
      <c r="E806" s="27">
        <v>11.1</v>
      </c>
      <c r="F806" s="28">
        <v>7.0300000000000001E-2</v>
      </c>
      <c r="G806" s="29">
        <v>41254</v>
      </c>
      <c r="H806" s="27">
        <v>11.1</v>
      </c>
      <c r="I806" s="28">
        <v>7.0300000000000001E-2</v>
      </c>
    </row>
    <row r="807" spans="1:9" x14ac:dyDescent="0.25">
      <c r="A807" s="27">
        <v>12279</v>
      </c>
      <c r="B807" s="27" t="s">
        <v>70</v>
      </c>
      <c r="C807" s="27">
        <v>497.62</v>
      </c>
      <c r="D807" s="27">
        <v>158</v>
      </c>
      <c r="E807" s="27">
        <v>11.1</v>
      </c>
      <c r="F807" s="28">
        <v>7.0300000000000001E-2</v>
      </c>
      <c r="G807" s="29">
        <v>41253</v>
      </c>
      <c r="H807" s="27">
        <v>11.1</v>
      </c>
      <c r="I807" s="28">
        <v>7.0300000000000001E-2</v>
      </c>
    </row>
    <row r="808" spans="1:9" x14ac:dyDescent="0.25">
      <c r="A808" s="27">
        <v>12279</v>
      </c>
      <c r="B808" s="27" t="s">
        <v>70</v>
      </c>
      <c r="C808" s="27">
        <v>497.63</v>
      </c>
      <c r="D808" s="27">
        <v>158</v>
      </c>
      <c r="E808" s="27">
        <v>11.12</v>
      </c>
      <c r="F808" s="28">
        <v>7.0400000000000004E-2</v>
      </c>
      <c r="G808" s="29">
        <v>41252</v>
      </c>
      <c r="H808" s="27">
        <v>11.12</v>
      </c>
      <c r="I808" s="28">
        <v>7.0400000000000004E-2</v>
      </c>
    </row>
    <row r="809" spans="1:9" x14ac:dyDescent="0.25">
      <c r="A809" s="27">
        <v>12279</v>
      </c>
      <c r="B809" s="27" t="s">
        <v>70</v>
      </c>
      <c r="C809" s="27">
        <v>497.64</v>
      </c>
      <c r="D809" s="27">
        <v>158</v>
      </c>
      <c r="E809" s="27">
        <v>11.14</v>
      </c>
      <c r="F809" s="28">
        <v>7.0499999999999993E-2</v>
      </c>
      <c r="G809" s="29">
        <v>41251</v>
      </c>
      <c r="H809" s="27">
        <v>11.14</v>
      </c>
      <c r="I809" s="28">
        <v>7.0499999999999993E-2</v>
      </c>
    </row>
    <row r="810" spans="1:9" x14ac:dyDescent="0.25">
      <c r="A810" s="27">
        <v>12279</v>
      </c>
      <c r="B810" s="27" t="s">
        <v>70</v>
      </c>
      <c r="C810" s="27">
        <v>497.65</v>
      </c>
      <c r="D810" s="27">
        <v>158</v>
      </c>
      <c r="E810" s="27">
        <v>11.15</v>
      </c>
      <c r="F810" s="28">
        <v>7.0599999999999996E-2</v>
      </c>
      <c r="G810" s="29">
        <v>41250</v>
      </c>
      <c r="H810" s="27">
        <v>11.15</v>
      </c>
      <c r="I810" s="28">
        <v>7.0599999999999996E-2</v>
      </c>
    </row>
    <row r="811" spans="1:9" x14ac:dyDescent="0.25">
      <c r="A811" s="27">
        <v>12279</v>
      </c>
      <c r="B811" s="27" t="s">
        <v>70</v>
      </c>
      <c r="C811" s="27">
        <v>497.66</v>
      </c>
      <c r="D811" s="27">
        <v>158</v>
      </c>
      <c r="E811" s="27">
        <v>11.17</v>
      </c>
      <c r="F811" s="28">
        <v>7.0699999999999999E-2</v>
      </c>
      <c r="G811" s="29">
        <v>41249</v>
      </c>
      <c r="H811" s="27">
        <v>11.17</v>
      </c>
      <c r="I811" s="28">
        <v>7.0699999999999999E-2</v>
      </c>
    </row>
    <row r="812" spans="1:9" x14ac:dyDescent="0.25">
      <c r="A812" s="27">
        <v>12279</v>
      </c>
      <c r="B812" s="27" t="s">
        <v>70</v>
      </c>
      <c r="C812" s="27">
        <v>497.66</v>
      </c>
      <c r="D812" s="27">
        <v>158</v>
      </c>
      <c r="E812" s="27">
        <v>11.17</v>
      </c>
      <c r="F812" s="28">
        <v>7.0699999999999999E-2</v>
      </c>
      <c r="G812" s="29">
        <v>41248</v>
      </c>
      <c r="H812" s="27">
        <v>11.17</v>
      </c>
      <c r="I812" s="28">
        <v>7.0699999999999999E-2</v>
      </c>
    </row>
    <row r="813" spans="1:9" x14ac:dyDescent="0.25">
      <c r="A813" s="27">
        <v>12279</v>
      </c>
      <c r="B813" s="27" t="s">
        <v>70</v>
      </c>
      <c r="C813" s="27">
        <v>497.66</v>
      </c>
      <c r="D813" s="27">
        <v>158</v>
      </c>
      <c r="E813" s="27">
        <v>11.17</v>
      </c>
      <c r="F813" s="28">
        <v>7.0699999999999999E-2</v>
      </c>
      <c r="G813" s="29">
        <v>41247</v>
      </c>
      <c r="H813" s="27">
        <v>11.17</v>
      </c>
      <c r="I813" s="28">
        <v>7.0699999999999999E-2</v>
      </c>
    </row>
    <row r="814" spans="1:9" x14ac:dyDescent="0.25">
      <c r="A814" s="27">
        <v>12279</v>
      </c>
      <c r="B814" s="27" t="s">
        <v>70</v>
      </c>
      <c r="C814" s="27">
        <v>497.66</v>
      </c>
      <c r="D814" s="27">
        <v>158</v>
      </c>
      <c r="E814" s="27">
        <v>11.17</v>
      </c>
      <c r="F814" s="28">
        <v>7.0699999999999999E-2</v>
      </c>
      <c r="G814" s="29">
        <v>41246</v>
      </c>
      <c r="H814" s="27">
        <v>11.17</v>
      </c>
      <c r="I814" s="28">
        <v>7.0699999999999999E-2</v>
      </c>
    </row>
    <row r="815" spans="1:9" x14ac:dyDescent="0.25">
      <c r="A815" s="27">
        <v>12279</v>
      </c>
      <c r="B815" s="27" t="s">
        <v>70</v>
      </c>
      <c r="C815" s="27">
        <v>497.66</v>
      </c>
      <c r="D815" s="27">
        <v>158</v>
      </c>
      <c r="E815" s="27">
        <v>11.17</v>
      </c>
      <c r="F815" s="28">
        <v>7.0699999999999999E-2</v>
      </c>
      <c r="G815" s="29">
        <v>41245</v>
      </c>
      <c r="H815" s="27">
        <v>11.17</v>
      </c>
      <c r="I815" s="28">
        <v>7.0699999999999999E-2</v>
      </c>
    </row>
    <row r="816" spans="1:9" x14ac:dyDescent="0.25">
      <c r="A816" s="27">
        <v>12279</v>
      </c>
      <c r="B816" s="27" t="s">
        <v>70</v>
      </c>
      <c r="C816" s="27">
        <v>497.67</v>
      </c>
      <c r="D816" s="27">
        <v>158</v>
      </c>
      <c r="E816" s="27">
        <v>11.19</v>
      </c>
      <c r="F816" s="28">
        <v>7.0800000000000002E-2</v>
      </c>
      <c r="G816" s="29">
        <v>41244</v>
      </c>
      <c r="H816" s="27">
        <v>11.19</v>
      </c>
      <c r="I816" s="28">
        <v>7.0800000000000002E-2</v>
      </c>
    </row>
    <row r="817" spans="1:9" x14ac:dyDescent="0.25">
      <c r="A817" s="27">
        <v>12279</v>
      </c>
      <c r="B817" s="27" t="s">
        <v>70</v>
      </c>
      <c r="C817" s="27">
        <v>487.68</v>
      </c>
      <c r="D817" s="27">
        <v>158</v>
      </c>
      <c r="E817" s="27">
        <v>11.2</v>
      </c>
      <c r="F817" s="28">
        <v>7.0900000000000005E-2</v>
      </c>
      <c r="G817" s="29">
        <v>41243</v>
      </c>
      <c r="H817" s="27">
        <v>11.2</v>
      </c>
      <c r="I817" s="28">
        <v>7.0900000000000005E-2</v>
      </c>
    </row>
    <row r="818" spans="1:9" x14ac:dyDescent="0.25">
      <c r="A818" s="27">
        <v>12279</v>
      </c>
      <c r="B818" s="27" t="s">
        <v>70</v>
      </c>
      <c r="C818" s="27">
        <v>497.69</v>
      </c>
      <c r="D818" s="27">
        <v>158</v>
      </c>
      <c r="E818" s="27">
        <v>11.22</v>
      </c>
      <c r="F818" s="28">
        <v>7.0999999999999994E-2</v>
      </c>
      <c r="G818" s="29">
        <v>41242</v>
      </c>
      <c r="H818" s="27">
        <v>11.22</v>
      </c>
      <c r="I818" s="28">
        <v>7.0999999999999994E-2</v>
      </c>
    </row>
    <row r="819" spans="1:9" x14ac:dyDescent="0.25">
      <c r="A819" s="27">
        <v>12279</v>
      </c>
      <c r="B819" s="27" t="s">
        <v>70</v>
      </c>
      <c r="C819" s="27">
        <v>497.69</v>
      </c>
      <c r="D819" s="27">
        <v>158</v>
      </c>
      <c r="E819" s="27">
        <v>11.22</v>
      </c>
      <c r="F819" s="28">
        <v>7.0999999999999994E-2</v>
      </c>
      <c r="G819" s="29">
        <v>41241</v>
      </c>
      <c r="H819" s="27">
        <v>11.22</v>
      </c>
      <c r="I819" s="28">
        <v>7.0999999999999994E-2</v>
      </c>
    </row>
    <row r="820" spans="1:9" x14ac:dyDescent="0.25">
      <c r="A820" s="27">
        <v>12279</v>
      </c>
      <c r="B820" s="27" t="s">
        <v>70</v>
      </c>
      <c r="C820" s="27">
        <v>497.68</v>
      </c>
      <c r="D820" s="27">
        <v>158</v>
      </c>
      <c r="E820" s="27">
        <v>11.2</v>
      </c>
      <c r="F820" s="28">
        <v>7.0900000000000005E-2</v>
      </c>
      <c r="G820" s="29">
        <v>41240</v>
      </c>
      <c r="H820" s="27">
        <v>11.2</v>
      </c>
      <c r="I820" s="28">
        <v>7.0900000000000005E-2</v>
      </c>
    </row>
    <row r="821" spans="1:9" x14ac:dyDescent="0.25">
      <c r="A821" s="27">
        <v>12279</v>
      </c>
      <c r="B821" s="27" t="s">
        <v>70</v>
      </c>
      <c r="C821" s="27">
        <v>497.65</v>
      </c>
      <c r="D821" s="27">
        <v>158</v>
      </c>
      <c r="E821" s="27">
        <v>11.15</v>
      </c>
      <c r="F821" s="28">
        <v>7.0599999999999996E-2</v>
      </c>
      <c r="G821" s="29">
        <v>41239</v>
      </c>
      <c r="H821" s="27">
        <v>11.15</v>
      </c>
      <c r="I821" s="28">
        <v>7.0599999999999996E-2</v>
      </c>
    </row>
    <row r="822" spans="1:9" x14ac:dyDescent="0.25">
      <c r="A822" s="27">
        <v>12279</v>
      </c>
      <c r="B822" s="27" t="s">
        <v>70</v>
      </c>
      <c r="C822" s="27">
        <v>497.61</v>
      </c>
      <c r="D822" s="27">
        <v>158</v>
      </c>
      <c r="E822" s="27">
        <v>11.09</v>
      </c>
      <c r="F822" s="28">
        <v>7.0199999999999999E-2</v>
      </c>
      <c r="G822" s="29">
        <v>41238</v>
      </c>
      <c r="H822" s="27">
        <v>11.09</v>
      </c>
      <c r="I822" s="28">
        <v>7.0199999999999999E-2</v>
      </c>
    </row>
    <row r="823" spans="1:9" x14ac:dyDescent="0.25">
      <c r="A823" s="27">
        <v>12279</v>
      </c>
      <c r="B823" s="27" t="s">
        <v>70</v>
      </c>
      <c r="C823" s="27">
        <v>497.6</v>
      </c>
      <c r="D823" s="27">
        <v>158</v>
      </c>
      <c r="E823" s="27">
        <v>11.07</v>
      </c>
      <c r="F823" s="28">
        <v>7.0099999999999996E-2</v>
      </c>
      <c r="G823" s="29">
        <v>41237</v>
      </c>
      <c r="H823" s="27">
        <v>11.07</v>
      </c>
      <c r="I823" s="28">
        <v>7.0099999999999996E-2</v>
      </c>
    </row>
    <row r="824" spans="1:9" x14ac:dyDescent="0.25">
      <c r="A824" s="27">
        <v>12279</v>
      </c>
      <c r="B824" s="27" t="s">
        <v>70</v>
      </c>
      <c r="C824" s="27">
        <v>497.6</v>
      </c>
      <c r="D824" s="27">
        <v>158</v>
      </c>
      <c r="E824" s="27">
        <v>11.07</v>
      </c>
      <c r="F824" s="28">
        <v>7.0099999999999996E-2</v>
      </c>
      <c r="G824" s="29">
        <v>41236</v>
      </c>
      <c r="H824" s="27">
        <v>11.07</v>
      </c>
      <c r="I824" s="28">
        <v>7.0099999999999996E-2</v>
      </c>
    </row>
    <row r="825" spans="1:9" x14ac:dyDescent="0.25">
      <c r="A825" s="27">
        <v>12279</v>
      </c>
      <c r="B825" s="27" t="s">
        <v>70</v>
      </c>
      <c r="C825" s="27">
        <v>497.6</v>
      </c>
      <c r="D825" s="27">
        <v>158</v>
      </c>
      <c r="E825" s="27">
        <v>11.07</v>
      </c>
      <c r="F825" s="28">
        <v>7.0099999999999996E-2</v>
      </c>
      <c r="G825" s="29">
        <v>41235</v>
      </c>
      <c r="H825" s="27">
        <v>11.07</v>
      </c>
      <c r="I825" s="28">
        <v>7.0099999999999996E-2</v>
      </c>
    </row>
    <row r="826" spans="1:9" x14ac:dyDescent="0.25">
      <c r="A826" s="27">
        <v>12279</v>
      </c>
      <c r="B826" s="27" t="s">
        <v>70</v>
      </c>
      <c r="C826" s="27">
        <v>497.6</v>
      </c>
      <c r="D826" s="27">
        <v>158</v>
      </c>
      <c r="E826" s="27">
        <v>11.07</v>
      </c>
      <c r="F826" s="28">
        <v>7.0099999999999996E-2</v>
      </c>
      <c r="G826" s="29">
        <v>41234</v>
      </c>
      <c r="H826" s="27">
        <v>11.07</v>
      </c>
      <c r="I826" s="28">
        <v>7.0099999999999996E-2</v>
      </c>
    </row>
    <row r="827" spans="1:9" x14ac:dyDescent="0.25">
      <c r="A827" s="27">
        <v>12279</v>
      </c>
      <c r="B827" s="27" t="s">
        <v>70</v>
      </c>
      <c r="C827" s="27">
        <v>497.6</v>
      </c>
      <c r="D827" s="27">
        <v>158</v>
      </c>
      <c r="E827" s="27">
        <v>11.07</v>
      </c>
      <c r="F827" s="28">
        <v>7.0099999999999996E-2</v>
      </c>
      <c r="G827" s="29">
        <v>41233</v>
      </c>
      <c r="H827" s="27">
        <v>11.07</v>
      </c>
      <c r="I827" s="28">
        <v>7.0099999999999996E-2</v>
      </c>
    </row>
    <row r="828" spans="1:9" x14ac:dyDescent="0.25">
      <c r="A828" s="27">
        <v>12279</v>
      </c>
      <c r="B828" s="27" t="s">
        <v>70</v>
      </c>
      <c r="C828" s="27">
        <v>497.6</v>
      </c>
      <c r="D828" s="27">
        <v>158</v>
      </c>
      <c r="E828" s="27">
        <v>11.07</v>
      </c>
      <c r="F828" s="28">
        <v>7.0099999999999996E-2</v>
      </c>
      <c r="G828" s="29">
        <v>41232</v>
      </c>
      <c r="H828" s="27">
        <v>11.07</v>
      </c>
      <c r="I828" s="28">
        <v>7.0099999999999996E-2</v>
      </c>
    </row>
    <row r="829" spans="1:9" x14ac:dyDescent="0.25">
      <c r="A829" s="27">
        <v>12279</v>
      </c>
      <c r="B829" s="27" t="s">
        <v>70</v>
      </c>
      <c r="C829" s="27">
        <v>497.6</v>
      </c>
      <c r="D829" s="27">
        <v>158</v>
      </c>
      <c r="E829" s="27">
        <v>11.07</v>
      </c>
      <c r="F829" s="28">
        <v>7.0099999999999996E-2</v>
      </c>
      <c r="G829" s="29">
        <v>41231</v>
      </c>
      <c r="H829" s="27">
        <v>11.07</v>
      </c>
      <c r="I829" s="28">
        <v>7.0099999999999996E-2</v>
      </c>
    </row>
    <row r="830" spans="1:9" x14ac:dyDescent="0.25">
      <c r="A830" s="27">
        <v>12279</v>
      </c>
      <c r="B830" s="27" t="s">
        <v>70</v>
      </c>
      <c r="C830" s="27">
        <v>497.6</v>
      </c>
      <c r="D830" s="27">
        <v>158</v>
      </c>
      <c r="E830" s="27">
        <v>11.07</v>
      </c>
      <c r="F830" s="28">
        <v>7.0099999999999996E-2</v>
      </c>
      <c r="G830" s="29">
        <v>41230</v>
      </c>
      <c r="H830" s="27">
        <v>11.07</v>
      </c>
      <c r="I830" s="28">
        <v>7.0099999999999996E-2</v>
      </c>
    </row>
    <row r="831" spans="1:9" x14ac:dyDescent="0.25">
      <c r="A831" s="27">
        <v>12279</v>
      </c>
      <c r="B831" s="27" t="s">
        <v>70</v>
      </c>
      <c r="C831" s="27">
        <v>497.6</v>
      </c>
      <c r="D831" s="27">
        <v>158</v>
      </c>
      <c r="E831" s="27">
        <v>11.07</v>
      </c>
      <c r="F831" s="28">
        <v>7.0099999999999996E-2</v>
      </c>
      <c r="G831" s="29">
        <v>41229</v>
      </c>
      <c r="H831" s="27">
        <v>11.07</v>
      </c>
      <c r="I831" s="28">
        <v>7.0099999999999996E-2</v>
      </c>
    </row>
    <row r="832" spans="1:9" x14ac:dyDescent="0.25">
      <c r="A832" s="27">
        <v>12279</v>
      </c>
      <c r="B832" s="27" t="s">
        <v>70</v>
      </c>
      <c r="C832" s="27">
        <v>497.55</v>
      </c>
      <c r="D832" s="27">
        <v>158</v>
      </c>
      <c r="E832" s="27">
        <v>10.99</v>
      </c>
      <c r="F832" s="28">
        <v>6.9599999999999995E-2</v>
      </c>
      <c r="G832" s="29">
        <v>41228</v>
      </c>
      <c r="H832" s="27">
        <v>10.99</v>
      </c>
      <c r="I832" s="28">
        <v>6.9599999999999995E-2</v>
      </c>
    </row>
    <row r="833" spans="1:9" x14ac:dyDescent="0.25">
      <c r="A833" s="27">
        <v>12279</v>
      </c>
      <c r="B833" s="27" t="s">
        <v>70</v>
      </c>
      <c r="C833" s="27">
        <v>497.55</v>
      </c>
      <c r="D833" s="27">
        <v>158</v>
      </c>
      <c r="E833" s="27">
        <v>10.99</v>
      </c>
      <c r="F833" s="28">
        <v>6.9599999999999995E-2</v>
      </c>
      <c r="G833" s="29">
        <v>41227</v>
      </c>
      <c r="H833" s="27">
        <v>10.99</v>
      </c>
      <c r="I833" s="28">
        <v>6.9599999999999995E-2</v>
      </c>
    </row>
    <row r="834" spans="1:9" x14ac:dyDescent="0.25">
      <c r="A834" s="27">
        <v>12279</v>
      </c>
      <c r="B834" s="27" t="s">
        <v>70</v>
      </c>
      <c r="C834" s="27">
        <v>497.55</v>
      </c>
      <c r="D834" s="27">
        <v>158</v>
      </c>
      <c r="E834" s="27">
        <v>10.99</v>
      </c>
      <c r="F834" s="28">
        <v>6.9599999999999995E-2</v>
      </c>
      <c r="G834" s="29">
        <v>41226</v>
      </c>
      <c r="H834" s="27">
        <v>10.99</v>
      </c>
      <c r="I834" s="28">
        <v>6.9599999999999995E-2</v>
      </c>
    </row>
    <row r="835" spans="1:9" x14ac:dyDescent="0.25">
      <c r="A835" s="27">
        <v>12279</v>
      </c>
      <c r="B835" s="27" t="s">
        <v>70</v>
      </c>
      <c r="C835" s="27">
        <v>497.55</v>
      </c>
      <c r="D835" s="27">
        <v>158</v>
      </c>
      <c r="E835" s="27">
        <v>10.99</v>
      </c>
      <c r="F835" s="28">
        <v>6.9599999999999995E-2</v>
      </c>
      <c r="G835" s="29">
        <v>41225</v>
      </c>
      <c r="H835" s="27">
        <v>10.99</v>
      </c>
      <c r="I835" s="28">
        <v>6.9599999999999995E-2</v>
      </c>
    </row>
    <row r="836" spans="1:9" x14ac:dyDescent="0.25">
      <c r="A836" s="27">
        <v>12279</v>
      </c>
      <c r="B836" s="27" t="s">
        <v>70</v>
      </c>
      <c r="C836" s="27">
        <v>497.56</v>
      </c>
      <c r="D836" s="27">
        <v>158</v>
      </c>
      <c r="E836" s="27">
        <v>11.01</v>
      </c>
      <c r="F836" s="28">
        <v>6.9699999999999998E-2</v>
      </c>
      <c r="G836" s="29">
        <v>41224</v>
      </c>
      <c r="H836" s="27">
        <v>11.01</v>
      </c>
      <c r="I836" s="28">
        <v>6.9699999999999998E-2</v>
      </c>
    </row>
    <row r="837" spans="1:9" x14ac:dyDescent="0.25">
      <c r="A837" s="27">
        <v>12279</v>
      </c>
      <c r="B837" s="27" t="s">
        <v>70</v>
      </c>
      <c r="C837" s="27">
        <v>497.56</v>
      </c>
      <c r="D837" s="27">
        <v>158</v>
      </c>
      <c r="E837" s="27">
        <v>11.01</v>
      </c>
      <c r="F837" s="28">
        <v>6.9699999999999998E-2</v>
      </c>
      <c r="G837" s="29">
        <v>41223</v>
      </c>
      <c r="H837" s="27">
        <v>11.01</v>
      </c>
      <c r="I837" s="28">
        <v>6.9699999999999998E-2</v>
      </c>
    </row>
    <row r="838" spans="1:9" x14ac:dyDescent="0.25">
      <c r="A838" s="27">
        <v>12279</v>
      </c>
      <c r="B838" s="27" t="s">
        <v>70</v>
      </c>
      <c r="C838" s="27">
        <v>497.57</v>
      </c>
      <c r="D838" s="27">
        <v>158</v>
      </c>
      <c r="E838" s="27">
        <v>11.02</v>
      </c>
      <c r="F838" s="28">
        <v>6.9699999999999998E-2</v>
      </c>
      <c r="G838" s="29">
        <v>41222</v>
      </c>
      <c r="H838" s="27">
        <v>11.02</v>
      </c>
      <c r="I838" s="28">
        <v>6.9699999999999998E-2</v>
      </c>
    </row>
    <row r="839" spans="1:9" x14ac:dyDescent="0.25">
      <c r="A839" s="27">
        <v>12279</v>
      </c>
      <c r="B839" s="27" t="s">
        <v>70</v>
      </c>
      <c r="C839" s="27">
        <v>497.54</v>
      </c>
      <c r="D839" s="27">
        <v>158</v>
      </c>
      <c r="E839" s="27">
        <v>10.97</v>
      </c>
      <c r="F839" s="28">
        <v>6.9400000000000003E-2</v>
      </c>
      <c r="G839" s="29">
        <v>41221</v>
      </c>
      <c r="H839" s="27">
        <v>10.97</v>
      </c>
      <c r="I839" s="28">
        <v>6.9400000000000003E-2</v>
      </c>
    </row>
    <row r="840" spans="1:9" x14ac:dyDescent="0.25">
      <c r="A840" s="27">
        <v>12279</v>
      </c>
      <c r="B840" s="27" t="s">
        <v>70</v>
      </c>
      <c r="C840" s="27">
        <v>497.53</v>
      </c>
      <c r="D840" s="27">
        <v>158</v>
      </c>
      <c r="E840" s="27">
        <v>10.96</v>
      </c>
      <c r="F840" s="28">
        <v>6.9400000000000003E-2</v>
      </c>
      <c r="G840" s="29">
        <v>41220</v>
      </c>
      <c r="H840" s="27">
        <v>10.96</v>
      </c>
      <c r="I840" s="28">
        <v>6.9400000000000003E-2</v>
      </c>
    </row>
    <row r="841" spans="1:9" x14ac:dyDescent="0.25">
      <c r="A841" s="27">
        <v>12279</v>
      </c>
      <c r="B841" s="27" t="s">
        <v>70</v>
      </c>
      <c r="C841" s="27">
        <v>497.52</v>
      </c>
      <c r="D841" s="27">
        <v>158</v>
      </c>
      <c r="E841" s="27">
        <v>10.94</v>
      </c>
      <c r="F841" s="28">
        <v>6.9199999999999998E-2</v>
      </c>
      <c r="G841" s="29">
        <v>41219</v>
      </c>
      <c r="H841" s="27">
        <v>10.94</v>
      </c>
      <c r="I841" s="28">
        <v>6.9199999999999998E-2</v>
      </c>
    </row>
    <row r="842" spans="1:9" x14ac:dyDescent="0.25">
      <c r="A842" s="27">
        <v>12279</v>
      </c>
      <c r="B842" s="27" t="s">
        <v>70</v>
      </c>
      <c r="C842" s="27">
        <v>497.52</v>
      </c>
      <c r="D842" s="27">
        <v>158</v>
      </c>
      <c r="E842" s="27">
        <v>10.94</v>
      </c>
      <c r="F842" s="28">
        <v>6.9199999999999998E-2</v>
      </c>
      <c r="G842" s="29">
        <v>41218</v>
      </c>
      <c r="H842" s="27">
        <v>10.94</v>
      </c>
      <c r="I842" s="28">
        <v>6.9199999999999998E-2</v>
      </c>
    </row>
    <row r="843" spans="1:9" x14ac:dyDescent="0.25">
      <c r="A843" s="27">
        <v>12279</v>
      </c>
      <c r="B843" s="27" t="s">
        <v>70</v>
      </c>
      <c r="C843" s="27">
        <v>497.52</v>
      </c>
      <c r="D843" s="27">
        <v>158</v>
      </c>
      <c r="E843" s="27">
        <v>10.94</v>
      </c>
      <c r="F843" s="28">
        <v>6.9199999999999998E-2</v>
      </c>
      <c r="G843" s="29">
        <v>41217</v>
      </c>
      <c r="H843" s="27">
        <v>10.94</v>
      </c>
      <c r="I843" s="28">
        <v>6.9199999999999998E-2</v>
      </c>
    </row>
    <row r="844" spans="1:9" x14ac:dyDescent="0.25">
      <c r="A844" s="27">
        <v>12279</v>
      </c>
      <c r="B844" s="27" t="s">
        <v>70</v>
      </c>
      <c r="C844" s="27">
        <v>497.51</v>
      </c>
      <c r="D844" s="27">
        <v>158</v>
      </c>
      <c r="E844" s="27">
        <v>10.92</v>
      </c>
      <c r="F844" s="28">
        <v>6.9099999999999995E-2</v>
      </c>
      <c r="G844" s="29">
        <v>41216</v>
      </c>
      <c r="H844" s="27">
        <v>10.92</v>
      </c>
      <c r="I844" s="28">
        <v>6.9099999999999995E-2</v>
      </c>
    </row>
    <row r="845" spans="1:9" x14ac:dyDescent="0.25">
      <c r="A845" s="27">
        <v>12279</v>
      </c>
      <c r="B845" s="27" t="s">
        <v>70</v>
      </c>
      <c r="C845" s="27">
        <v>497.51</v>
      </c>
      <c r="D845" s="27">
        <v>158</v>
      </c>
      <c r="E845" s="27">
        <v>10.92</v>
      </c>
      <c r="F845" s="28">
        <v>6.9099999999999995E-2</v>
      </c>
      <c r="G845" s="29">
        <v>41215</v>
      </c>
      <c r="H845" s="27">
        <v>10.92</v>
      </c>
      <c r="I845" s="28">
        <v>6.9099999999999995E-2</v>
      </c>
    </row>
    <row r="846" spans="1:9" x14ac:dyDescent="0.25">
      <c r="A846" s="27">
        <v>12279</v>
      </c>
      <c r="B846" s="27" t="s">
        <v>70</v>
      </c>
      <c r="C846" s="27">
        <v>497.52</v>
      </c>
      <c r="D846" s="27">
        <v>158</v>
      </c>
      <c r="E846" s="27">
        <v>10.94</v>
      </c>
      <c r="F846" s="28">
        <v>6.9199999999999998E-2</v>
      </c>
      <c r="G846" s="29">
        <v>41214</v>
      </c>
      <c r="H846" s="27">
        <v>10.94</v>
      </c>
      <c r="I846" s="28">
        <v>6.9199999999999998E-2</v>
      </c>
    </row>
    <row r="847" spans="1:9" x14ac:dyDescent="0.25">
      <c r="A847" s="27">
        <v>12279</v>
      </c>
      <c r="B847" s="27" t="s">
        <v>70</v>
      </c>
      <c r="C847" s="27">
        <v>497.52</v>
      </c>
      <c r="D847" s="27">
        <v>158</v>
      </c>
      <c r="E847" s="27">
        <v>10.94</v>
      </c>
      <c r="F847" s="28">
        <v>6.9199999999999998E-2</v>
      </c>
      <c r="G847" s="29">
        <v>41213</v>
      </c>
      <c r="H847" s="27">
        <v>10.94</v>
      </c>
      <c r="I847" s="28">
        <v>6.9199999999999998E-2</v>
      </c>
    </row>
    <row r="848" spans="1:9" x14ac:dyDescent="0.25">
      <c r="A848" s="27">
        <v>12279</v>
      </c>
      <c r="B848" s="27" t="s">
        <v>70</v>
      </c>
      <c r="C848" s="27">
        <v>497.53</v>
      </c>
      <c r="D848" s="27">
        <v>158</v>
      </c>
      <c r="E848" s="27">
        <v>10.96</v>
      </c>
      <c r="F848" s="28">
        <v>6.9400000000000003E-2</v>
      </c>
      <c r="G848" s="29">
        <v>41212</v>
      </c>
      <c r="H848" s="27">
        <v>10.96</v>
      </c>
      <c r="I848" s="28">
        <v>6.9400000000000003E-2</v>
      </c>
    </row>
    <row r="849" spans="1:9" x14ac:dyDescent="0.25">
      <c r="A849" s="27">
        <v>12279</v>
      </c>
      <c r="B849" s="27" t="s">
        <v>70</v>
      </c>
      <c r="C849" s="27">
        <v>497.55</v>
      </c>
      <c r="D849" s="27">
        <v>158</v>
      </c>
      <c r="E849" s="27">
        <v>10.99</v>
      </c>
      <c r="F849" s="28">
        <v>6.9599999999999995E-2</v>
      </c>
      <c r="G849" s="29">
        <v>41211</v>
      </c>
      <c r="H849" s="27">
        <v>10.99</v>
      </c>
      <c r="I849" s="28">
        <v>6.9599999999999995E-2</v>
      </c>
    </row>
    <row r="850" spans="1:9" x14ac:dyDescent="0.25">
      <c r="A850" s="27">
        <v>12279</v>
      </c>
      <c r="B850" s="27" t="s">
        <v>70</v>
      </c>
      <c r="C850" s="27">
        <v>497.57</v>
      </c>
      <c r="D850" s="27">
        <v>158</v>
      </c>
      <c r="E850" s="27">
        <v>11.02</v>
      </c>
      <c r="F850" s="28">
        <v>6.9699999999999998E-2</v>
      </c>
      <c r="G850" s="29">
        <v>41210</v>
      </c>
      <c r="H850" s="27">
        <v>11.02</v>
      </c>
      <c r="I850" s="28">
        <v>6.9699999999999998E-2</v>
      </c>
    </row>
    <row r="851" spans="1:9" x14ac:dyDescent="0.25">
      <c r="A851" s="27">
        <v>12279</v>
      </c>
      <c r="B851" s="27" t="s">
        <v>70</v>
      </c>
      <c r="C851" s="27">
        <v>497.58</v>
      </c>
      <c r="D851" s="27">
        <v>158</v>
      </c>
      <c r="E851" s="27">
        <v>11.04</v>
      </c>
      <c r="F851" s="28">
        <v>6.9900000000000004E-2</v>
      </c>
      <c r="G851" s="29">
        <v>41209</v>
      </c>
      <c r="H851" s="27">
        <v>11.04</v>
      </c>
      <c r="I851" s="28">
        <v>6.9900000000000004E-2</v>
      </c>
    </row>
    <row r="852" spans="1:9" x14ac:dyDescent="0.25">
      <c r="A852" s="27">
        <v>12279</v>
      </c>
      <c r="B852" s="27" t="s">
        <v>70</v>
      </c>
      <c r="C852" s="27">
        <v>497.6</v>
      </c>
      <c r="D852" s="27">
        <v>158</v>
      </c>
      <c r="E852" s="27">
        <v>11.07</v>
      </c>
      <c r="F852" s="28">
        <v>7.0099999999999996E-2</v>
      </c>
      <c r="G852" s="29">
        <v>41208</v>
      </c>
      <c r="H852" s="27">
        <v>11.07</v>
      </c>
      <c r="I852" s="28">
        <v>7.0099999999999996E-2</v>
      </c>
    </row>
    <row r="853" spans="1:9" x14ac:dyDescent="0.25">
      <c r="A853" s="27">
        <v>12279</v>
      </c>
      <c r="B853" s="27" t="s">
        <v>70</v>
      </c>
      <c r="C853" s="27">
        <v>497.61</v>
      </c>
      <c r="D853" s="27">
        <v>158</v>
      </c>
      <c r="E853" s="27">
        <v>11.09</v>
      </c>
      <c r="F853" s="28">
        <v>7.0199999999999999E-2</v>
      </c>
      <c r="G853" s="29">
        <v>41207</v>
      </c>
      <c r="H853" s="27">
        <v>11.09</v>
      </c>
      <c r="I853" s="28">
        <v>7.0199999999999999E-2</v>
      </c>
    </row>
    <row r="854" spans="1:9" x14ac:dyDescent="0.25">
      <c r="A854" s="27">
        <v>12279</v>
      </c>
      <c r="B854" s="27" t="s">
        <v>70</v>
      </c>
      <c r="C854" s="27">
        <v>497.63</v>
      </c>
      <c r="D854" s="27">
        <v>158</v>
      </c>
      <c r="E854" s="27">
        <v>11.12</v>
      </c>
      <c r="F854" s="28">
        <v>7.0400000000000004E-2</v>
      </c>
      <c r="G854" s="29">
        <v>41206</v>
      </c>
      <c r="H854" s="27">
        <v>11.12</v>
      </c>
      <c r="I854" s="28">
        <v>7.0400000000000004E-2</v>
      </c>
    </row>
    <row r="855" spans="1:9" x14ac:dyDescent="0.25">
      <c r="A855" s="27">
        <v>12279</v>
      </c>
      <c r="B855" s="27" t="s">
        <v>70</v>
      </c>
      <c r="C855" s="27">
        <v>497.64</v>
      </c>
      <c r="D855" s="27">
        <v>158</v>
      </c>
      <c r="E855" s="27">
        <v>11.14</v>
      </c>
      <c r="F855" s="28">
        <v>7.0499999999999993E-2</v>
      </c>
      <c r="G855" s="29">
        <v>41205</v>
      </c>
      <c r="H855" s="27">
        <v>11.14</v>
      </c>
      <c r="I855" s="28">
        <v>7.0499999999999993E-2</v>
      </c>
    </row>
    <row r="856" spans="1:9" x14ac:dyDescent="0.25">
      <c r="A856" s="27">
        <v>12279</v>
      </c>
      <c r="B856" s="27" t="s">
        <v>70</v>
      </c>
      <c r="C856" s="27">
        <v>497.65</v>
      </c>
      <c r="D856" s="27">
        <v>158</v>
      </c>
      <c r="E856" s="27">
        <v>11.15</v>
      </c>
      <c r="F856" s="28">
        <v>7.0599999999999996E-2</v>
      </c>
      <c r="G856" s="29">
        <v>41204</v>
      </c>
      <c r="H856" s="27">
        <v>11.15</v>
      </c>
      <c r="I856" s="28">
        <v>7.0599999999999996E-2</v>
      </c>
    </row>
    <row r="857" spans="1:9" x14ac:dyDescent="0.25">
      <c r="A857" s="27">
        <v>12279</v>
      </c>
      <c r="B857" s="27" t="s">
        <v>70</v>
      </c>
      <c r="C857" s="27">
        <v>497.66</v>
      </c>
      <c r="D857" s="27">
        <v>158</v>
      </c>
      <c r="E857" s="27">
        <v>11.17</v>
      </c>
      <c r="F857" s="28">
        <v>7.0699999999999999E-2</v>
      </c>
      <c r="G857" s="29">
        <v>41203</v>
      </c>
      <c r="H857" s="27">
        <v>11.17</v>
      </c>
      <c r="I857" s="28">
        <v>7.0699999999999999E-2</v>
      </c>
    </row>
    <row r="858" spans="1:9" x14ac:dyDescent="0.25">
      <c r="A858" s="27">
        <v>12279</v>
      </c>
      <c r="B858" s="27" t="s">
        <v>70</v>
      </c>
      <c r="C858" s="27">
        <v>497.67</v>
      </c>
      <c r="D858" s="27">
        <v>158</v>
      </c>
      <c r="E858" s="27">
        <v>11.19</v>
      </c>
      <c r="F858" s="28">
        <v>7.0800000000000002E-2</v>
      </c>
      <c r="G858" s="29">
        <v>41202</v>
      </c>
      <c r="H858" s="27">
        <v>11.19</v>
      </c>
      <c r="I858" s="28">
        <v>7.0800000000000002E-2</v>
      </c>
    </row>
    <row r="859" spans="1:9" x14ac:dyDescent="0.25">
      <c r="A859" s="27">
        <v>12279</v>
      </c>
      <c r="B859" s="27" t="s">
        <v>70</v>
      </c>
      <c r="C859" s="27">
        <v>497.69</v>
      </c>
      <c r="D859" s="27">
        <v>158</v>
      </c>
      <c r="E859" s="27">
        <v>11.22</v>
      </c>
      <c r="F859" s="28">
        <v>7.0999999999999994E-2</v>
      </c>
      <c r="G859" s="29">
        <v>41201</v>
      </c>
      <c r="H859" s="27">
        <v>11.22</v>
      </c>
      <c r="I859" s="28">
        <v>7.0999999999999994E-2</v>
      </c>
    </row>
    <row r="860" spans="1:9" x14ac:dyDescent="0.25">
      <c r="A860" s="27">
        <v>12279</v>
      </c>
      <c r="B860" s="27" t="s">
        <v>70</v>
      </c>
      <c r="C860" s="27">
        <v>497.7</v>
      </c>
      <c r="D860" s="27">
        <v>158</v>
      </c>
      <c r="E860" s="27">
        <v>11.24</v>
      </c>
      <c r="F860" s="28">
        <v>7.1099999999999997E-2</v>
      </c>
      <c r="G860" s="29">
        <v>41200</v>
      </c>
      <c r="H860" s="27">
        <v>11.24</v>
      </c>
      <c r="I860" s="28">
        <v>7.1099999999999997E-2</v>
      </c>
    </row>
    <row r="861" spans="1:9" x14ac:dyDescent="0.25">
      <c r="A861" s="27">
        <v>12279</v>
      </c>
      <c r="B861" s="27" t="s">
        <v>70</v>
      </c>
      <c r="C861" s="27">
        <v>497.71</v>
      </c>
      <c r="D861" s="27">
        <v>158</v>
      </c>
      <c r="E861" s="27">
        <v>11.25</v>
      </c>
      <c r="F861" s="28">
        <v>7.1199999999999999E-2</v>
      </c>
      <c r="G861" s="29">
        <v>41199</v>
      </c>
      <c r="H861" s="27">
        <v>11.25</v>
      </c>
      <c r="I861" s="28">
        <v>7.1199999999999999E-2</v>
      </c>
    </row>
    <row r="862" spans="1:9" x14ac:dyDescent="0.25">
      <c r="A862" s="27">
        <v>12279</v>
      </c>
      <c r="B862" s="27" t="s">
        <v>70</v>
      </c>
      <c r="C862" s="27">
        <v>497.72</v>
      </c>
      <c r="D862" s="27">
        <v>158</v>
      </c>
      <c r="E862" s="27">
        <v>11.27</v>
      </c>
      <c r="F862" s="28">
        <v>7.1300000000000002E-2</v>
      </c>
      <c r="G862" s="29">
        <v>41198</v>
      </c>
      <c r="H862" s="27">
        <v>11.27</v>
      </c>
      <c r="I862" s="28">
        <v>7.1300000000000002E-2</v>
      </c>
    </row>
    <row r="863" spans="1:9" x14ac:dyDescent="0.25">
      <c r="A863" s="27">
        <v>12279</v>
      </c>
      <c r="B863" s="27" t="s">
        <v>70</v>
      </c>
      <c r="C863" s="27">
        <v>497.73</v>
      </c>
      <c r="D863" s="27">
        <v>158</v>
      </c>
      <c r="E863" s="27">
        <v>11.29</v>
      </c>
      <c r="F863" s="28">
        <v>7.1499999999999994E-2</v>
      </c>
      <c r="G863" s="29">
        <v>41197</v>
      </c>
      <c r="H863" s="27">
        <v>11.29</v>
      </c>
      <c r="I863" s="28">
        <v>7.1499999999999994E-2</v>
      </c>
    </row>
    <row r="864" spans="1:9" x14ac:dyDescent="0.25">
      <c r="A864" s="27">
        <v>12279</v>
      </c>
      <c r="B864" s="27" t="s">
        <v>70</v>
      </c>
      <c r="C864" s="27">
        <v>497.73</v>
      </c>
      <c r="D864" s="27">
        <v>158</v>
      </c>
      <c r="E864" s="27">
        <v>11.29</v>
      </c>
      <c r="F864" s="28">
        <v>7.1499999999999994E-2</v>
      </c>
      <c r="G864" s="29">
        <v>41196</v>
      </c>
      <c r="H864" s="27">
        <v>11.29</v>
      </c>
      <c r="I864" s="28">
        <v>7.1499999999999994E-2</v>
      </c>
    </row>
    <row r="865" spans="1:9" x14ac:dyDescent="0.25">
      <c r="A865" s="27">
        <v>12279</v>
      </c>
      <c r="B865" s="27" t="s">
        <v>70</v>
      </c>
      <c r="C865" s="27">
        <v>497.74</v>
      </c>
      <c r="D865" s="27">
        <v>158</v>
      </c>
      <c r="E865" s="27">
        <v>11.3</v>
      </c>
      <c r="F865" s="28">
        <v>7.1499999999999994E-2</v>
      </c>
      <c r="G865" s="29">
        <v>41195</v>
      </c>
      <c r="H865" s="27">
        <v>11.3</v>
      </c>
      <c r="I865" s="28">
        <v>7.1499999999999994E-2</v>
      </c>
    </row>
    <row r="866" spans="1:9" x14ac:dyDescent="0.25">
      <c r="A866" s="27">
        <v>12279</v>
      </c>
      <c r="B866" s="27" t="s">
        <v>70</v>
      </c>
      <c r="C866" s="27">
        <v>497.74</v>
      </c>
      <c r="D866" s="27">
        <v>158</v>
      </c>
      <c r="E866" s="27">
        <v>11.3</v>
      </c>
      <c r="F866" s="28">
        <v>7.1499999999999994E-2</v>
      </c>
      <c r="G866" s="29">
        <v>41194</v>
      </c>
      <c r="H866" s="27">
        <v>11.3</v>
      </c>
      <c r="I866" s="28">
        <v>7.1499999999999994E-2</v>
      </c>
    </row>
    <row r="867" spans="1:9" x14ac:dyDescent="0.25">
      <c r="A867" s="27">
        <v>12279</v>
      </c>
      <c r="B867" s="27" t="s">
        <v>70</v>
      </c>
      <c r="C867" s="27">
        <v>497.75</v>
      </c>
      <c r="D867" s="27">
        <v>158</v>
      </c>
      <c r="E867" s="27">
        <v>11.32</v>
      </c>
      <c r="F867" s="28">
        <v>7.1599999999999997E-2</v>
      </c>
      <c r="G867" s="29">
        <v>41193</v>
      </c>
      <c r="H867" s="27">
        <v>11.32</v>
      </c>
      <c r="I867" s="28">
        <v>7.1599999999999997E-2</v>
      </c>
    </row>
    <row r="868" spans="1:9" x14ac:dyDescent="0.25">
      <c r="A868" s="27">
        <v>12279</v>
      </c>
      <c r="B868" s="27" t="s">
        <v>70</v>
      </c>
      <c r="C868" s="27">
        <v>496.76</v>
      </c>
      <c r="D868" s="27">
        <v>158</v>
      </c>
      <c r="E868" s="27">
        <v>11.34</v>
      </c>
      <c r="F868" s="28">
        <v>7.1800000000000003E-2</v>
      </c>
      <c r="G868" s="29">
        <v>41192</v>
      </c>
      <c r="H868" s="27">
        <v>11.34</v>
      </c>
      <c r="I868" s="28">
        <v>7.1800000000000003E-2</v>
      </c>
    </row>
    <row r="869" spans="1:9" x14ac:dyDescent="0.25">
      <c r="A869" s="27">
        <v>12279</v>
      </c>
      <c r="B869" s="27" t="s">
        <v>70</v>
      </c>
      <c r="C869" s="27">
        <v>497.77</v>
      </c>
      <c r="D869" s="27">
        <v>158</v>
      </c>
      <c r="E869" s="27">
        <v>11.35</v>
      </c>
      <c r="F869" s="28">
        <v>7.1800000000000003E-2</v>
      </c>
      <c r="G869" s="29">
        <v>41191</v>
      </c>
      <c r="H869" s="27">
        <v>11.35</v>
      </c>
      <c r="I869" s="28">
        <v>7.1800000000000003E-2</v>
      </c>
    </row>
    <row r="870" spans="1:9" x14ac:dyDescent="0.25">
      <c r="A870" s="27">
        <v>12279</v>
      </c>
      <c r="B870" s="27" t="s">
        <v>70</v>
      </c>
      <c r="C870" s="27">
        <v>497.78</v>
      </c>
      <c r="D870" s="27">
        <v>158</v>
      </c>
      <c r="E870" s="27">
        <v>11.37</v>
      </c>
      <c r="F870" s="28">
        <v>7.1999999999999995E-2</v>
      </c>
      <c r="G870" s="29">
        <v>41190</v>
      </c>
      <c r="H870" s="27">
        <v>11.37</v>
      </c>
      <c r="I870" s="28">
        <v>7.1999999999999995E-2</v>
      </c>
    </row>
    <row r="871" spans="1:9" x14ac:dyDescent="0.25">
      <c r="A871" s="27">
        <v>12279</v>
      </c>
      <c r="B871" s="27" t="s">
        <v>70</v>
      </c>
      <c r="C871" s="27">
        <v>497.78</v>
      </c>
      <c r="D871" s="27">
        <v>158</v>
      </c>
      <c r="E871" s="27">
        <v>11.37</v>
      </c>
      <c r="F871" s="28">
        <v>7.1999999999999995E-2</v>
      </c>
      <c r="G871" s="29">
        <v>41189</v>
      </c>
      <c r="H871" s="27">
        <v>11.37</v>
      </c>
      <c r="I871" s="28">
        <v>7.1999999999999995E-2</v>
      </c>
    </row>
    <row r="872" spans="1:9" x14ac:dyDescent="0.25">
      <c r="A872" s="27">
        <v>12279</v>
      </c>
      <c r="B872" s="27" t="s">
        <v>70</v>
      </c>
      <c r="C872" s="27">
        <v>497.79</v>
      </c>
      <c r="D872" s="27">
        <v>158</v>
      </c>
      <c r="E872" s="27">
        <v>11.39</v>
      </c>
      <c r="F872" s="28">
        <v>7.2099999999999997E-2</v>
      </c>
      <c r="G872" s="29">
        <v>41188</v>
      </c>
      <c r="H872" s="27">
        <v>11.39</v>
      </c>
      <c r="I872" s="28">
        <v>7.2099999999999997E-2</v>
      </c>
    </row>
    <row r="873" spans="1:9" x14ac:dyDescent="0.25">
      <c r="A873" s="27">
        <v>12279</v>
      </c>
      <c r="B873" s="27" t="s">
        <v>70</v>
      </c>
      <c r="C873" s="27">
        <v>497.8</v>
      </c>
      <c r="D873" s="27">
        <v>158</v>
      </c>
      <c r="E873" s="27">
        <v>11.4</v>
      </c>
      <c r="F873" s="28">
        <v>7.22E-2</v>
      </c>
      <c r="G873" s="29">
        <v>41187</v>
      </c>
      <c r="H873" s="27">
        <v>11.4</v>
      </c>
      <c r="I873" s="28">
        <v>7.22E-2</v>
      </c>
    </row>
    <row r="874" spans="1:9" x14ac:dyDescent="0.25">
      <c r="A874" s="27">
        <v>12279</v>
      </c>
      <c r="B874" s="27" t="s">
        <v>70</v>
      </c>
      <c r="C874" s="27">
        <v>497.81</v>
      </c>
      <c r="D874" s="27">
        <v>158</v>
      </c>
      <c r="E874" s="27">
        <v>11.42</v>
      </c>
      <c r="F874" s="28">
        <v>7.2300000000000003E-2</v>
      </c>
      <c r="G874" s="29">
        <v>41186</v>
      </c>
      <c r="H874" s="27">
        <v>11.42</v>
      </c>
      <c r="I874" s="28">
        <v>7.2300000000000003E-2</v>
      </c>
    </row>
    <row r="875" spans="1:9" x14ac:dyDescent="0.25">
      <c r="A875" s="27">
        <v>12279</v>
      </c>
      <c r="B875" s="27" t="s">
        <v>70</v>
      </c>
      <c r="C875" s="27">
        <v>497.82</v>
      </c>
      <c r="D875" s="27">
        <v>158</v>
      </c>
      <c r="E875" s="27">
        <v>11.44</v>
      </c>
      <c r="F875" s="28">
        <v>7.2400000000000006E-2</v>
      </c>
      <c r="G875" s="29">
        <v>41185</v>
      </c>
      <c r="H875" s="27">
        <v>11.44</v>
      </c>
      <c r="I875" s="28">
        <v>7.2400000000000006E-2</v>
      </c>
    </row>
    <row r="876" spans="1:9" x14ac:dyDescent="0.25">
      <c r="A876" s="27">
        <v>12279</v>
      </c>
      <c r="B876" s="27" t="s">
        <v>70</v>
      </c>
      <c r="C876" s="27">
        <v>497.83</v>
      </c>
      <c r="D876" s="27">
        <v>158</v>
      </c>
      <c r="E876" s="27">
        <v>11.45</v>
      </c>
      <c r="F876" s="28">
        <v>7.2499999999999995E-2</v>
      </c>
      <c r="G876" s="29">
        <v>41184</v>
      </c>
      <c r="H876" s="27">
        <v>11.45</v>
      </c>
      <c r="I876" s="28">
        <v>7.2499999999999995E-2</v>
      </c>
    </row>
    <row r="877" spans="1:9" x14ac:dyDescent="0.25">
      <c r="A877" s="27">
        <v>12279</v>
      </c>
      <c r="B877" s="27" t="s">
        <v>70</v>
      </c>
      <c r="C877" s="27">
        <v>497.83</v>
      </c>
      <c r="D877" s="27">
        <v>158</v>
      </c>
      <c r="E877" s="27">
        <v>11.45</v>
      </c>
      <c r="F877" s="28">
        <v>7.2499999999999995E-2</v>
      </c>
      <c r="G877" s="29">
        <v>41183</v>
      </c>
      <c r="H877" s="27">
        <v>11.45</v>
      </c>
      <c r="I877" s="28">
        <v>7.2499999999999995E-2</v>
      </c>
    </row>
    <row r="878" spans="1:9" x14ac:dyDescent="0.25">
      <c r="A878" s="27">
        <v>12279</v>
      </c>
      <c r="B878" s="27" t="s">
        <v>70</v>
      </c>
      <c r="C878" s="27">
        <v>497.98</v>
      </c>
      <c r="D878" s="27">
        <v>158</v>
      </c>
      <c r="E878" s="27">
        <v>11.71</v>
      </c>
      <c r="F878" s="28">
        <v>7.4099999999999999E-2</v>
      </c>
      <c r="G878" s="29">
        <v>41162</v>
      </c>
      <c r="H878" s="27">
        <v>11.71</v>
      </c>
      <c r="I878" s="28">
        <v>7.4099999999999999E-2</v>
      </c>
    </row>
    <row r="879" spans="1:9" x14ac:dyDescent="0.25">
      <c r="A879" s="27">
        <v>12279</v>
      </c>
      <c r="B879" s="27" t="s">
        <v>70</v>
      </c>
      <c r="C879" s="27">
        <v>497.99</v>
      </c>
      <c r="D879" s="27">
        <v>158</v>
      </c>
      <c r="E879" s="27">
        <v>11.72</v>
      </c>
      <c r="F879" s="28">
        <v>7.4200000000000002E-2</v>
      </c>
      <c r="G879" s="29">
        <v>41161</v>
      </c>
      <c r="H879" s="27">
        <v>11.72</v>
      </c>
      <c r="I879" s="28">
        <v>7.4200000000000002E-2</v>
      </c>
    </row>
    <row r="880" spans="1:9" x14ac:dyDescent="0.25">
      <c r="A880" s="27">
        <v>12279</v>
      </c>
      <c r="B880" s="27" t="s">
        <v>70</v>
      </c>
      <c r="C880" s="27">
        <v>497.99</v>
      </c>
      <c r="D880" s="27">
        <v>158</v>
      </c>
      <c r="E880" s="27">
        <v>11.72</v>
      </c>
      <c r="F880" s="28">
        <v>7.4200000000000002E-2</v>
      </c>
      <c r="G880" s="29">
        <v>41160</v>
      </c>
      <c r="H880" s="27">
        <v>11.72</v>
      </c>
      <c r="I880" s="28">
        <v>7.4200000000000002E-2</v>
      </c>
    </row>
    <row r="881" spans="1:9" x14ac:dyDescent="0.25">
      <c r="A881" s="27">
        <v>12279</v>
      </c>
      <c r="B881" s="27" t="s">
        <v>70</v>
      </c>
      <c r="C881" s="27">
        <v>498</v>
      </c>
      <c r="D881" s="27">
        <v>158</v>
      </c>
      <c r="E881" s="27">
        <v>11.74</v>
      </c>
      <c r="F881" s="28">
        <v>7.4300000000000005E-2</v>
      </c>
      <c r="G881" s="29">
        <v>41159</v>
      </c>
      <c r="H881" s="27">
        <v>11.74</v>
      </c>
      <c r="I881" s="28">
        <v>7.4300000000000005E-2</v>
      </c>
    </row>
    <row r="882" spans="1:9" x14ac:dyDescent="0.25">
      <c r="A882" s="27">
        <v>12279</v>
      </c>
      <c r="B882" s="27" t="s">
        <v>70</v>
      </c>
      <c r="C882" s="27">
        <v>498</v>
      </c>
      <c r="D882" s="27">
        <v>158</v>
      </c>
      <c r="E882" s="27">
        <v>11.74</v>
      </c>
      <c r="F882" s="28">
        <v>7.4300000000000005E-2</v>
      </c>
      <c r="G882" s="29">
        <v>41158</v>
      </c>
      <c r="H882" s="27">
        <v>11.74</v>
      </c>
      <c r="I882" s="28">
        <v>7.4300000000000005E-2</v>
      </c>
    </row>
    <row r="883" spans="1:9" x14ac:dyDescent="0.25">
      <c r="A883" s="27">
        <v>12279</v>
      </c>
      <c r="B883" s="27" t="s">
        <v>70</v>
      </c>
      <c r="C883" s="27">
        <v>498.01</v>
      </c>
      <c r="D883" s="27">
        <v>158</v>
      </c>
      <c r="E883" s="27">
        <v>11.76</v>
      </c>
      <c r="F883" s="28">
        <v>7.4399999999999994E-2</v>
      </c>
      <c r="G883" s="29">
        <v>41157</v>
      </c>
      <c r="H883" s="27">
        <v>11.76</v>
      </c>
      <c r="I883" s="28">
        <v>7.4399999999999994E-2</v>
      </c>
    </row>
    <row r="884" spans="1:9" x14ac:dyDescent="0.25">
      <c r="A884" s="27">
        <v>12279</v>
      </c>
      <c r="B884" s="27" t="s">
        <v>70</v>
      </c>
      <c r="C884" s="27">
        <v>498.01</v>
      </c>
      <c r="D884" s="27">
        <v>158</v>
      </c>
      <c r="E884" s="27">
        <v>11.76</v>
      </c>
      <c r="F884" s="28">
        <v>7.4399999999999994E-2</v>
      </c>
      <c r="G884" s="29">
        <v>41156</v>
      </c>
      <c r="H884" s="27">
        <v>11.76</v>
      </c>
      <c r="I884" s="28">
        <v>7.4399999999999994E-2</v>
      </c>
    </row>
    <row r="885" spans="1:9" x14ac:dyDescent="0.25">
      <c r="A885" s="27">
        <v>12279</v>
      </c>
      <c r="B885" s="27" t="s">
        <v>70</v>
      </c>
      <c r="C885" s="27">
        <v>498.02</v>
      </c>
      <c r="D885" s="27">
        <v>158</v>
      </c>
      <c r="E885" s="27">
        <v>11.78</v>
      </c>
      <c r="F885" s="28">
        <v>7.46E-2</v>
      </c>
      <c r="G885" s="29">
        <v>41155</v>
      </c>
      <c r="H885" s="27">
        <v>11.78</v>
      </c>
      <c r="I885" s="28">
        <v>7.46E-2</v>
      </c>
    </row>
    <row r="886" spans="1:9" x14ac:dyDescent="0.25">
      <c r="A886" s="27">
        <v>12279</v>
      </c>
      <c r="B886" s="27" t="s">
        <v>70</v>
      </c>
      <c r="C886" s="27">
        <v>498.02</v>
      </c>
      <c r="D886" s="27">
        <v>158</v>
      </c>
      <c r="E886" s="27">
        <v>11.78</v>
      </c>
      <c r="F886" s="28">
        <v>7.46E-2</v>
      </c>
      <c r="G886" s="29">
        <v>41154</v>
      </c>
      <c r="H886" s="27">
        <v>11.78</v>
      </c>
      <c r="I886" s="28">
        <v>7.46E-2</v>
      </c>
    </row>
    <row r="887" spans="1:9" x14ac:dyDescent="0.25">
      <c r="A887" s="27">
        <v>12279</v>
      </c>
      <c r="B887" s="27" t="s">
        <v>70</v>
      </c>
      <c r="C887" s="27">
        <v>498.02</v>
      </c>
      <c r="D887" s="27">
        <v>158</v>
      </c>
      <c r="E887" s="27">
        <v>11.78</v>
      </c>
      <c r="F887" s="28">
        <v>7.46E-2</v>
      </c>
      <c r="G887" s="29">
        <v>41153</v>
      </c>
      <c r="H887" s="27">
        <v>11.78</v>
      </c>
      <c r="I887" s="28">
        <v>7.46E-2</v>
      </c>
    </row>
  </sheetData>
  <pageMargins left="0.78740157499999996" right="0.78740157499999996" top="0.984251969" bottom="0.984251969" header="0.4921259845" footer="0.492125984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9"/>
  <sheetViews>
    <sheetView topLeftCell="AJ1" workbookViewId="0">
      <selection activeCell="AO11" sqref="AO11:AZ11"/>
    </sheetView>
  </sheetViews>
  <sheetFormatPr defaultRowHeight="15" x14ac:dyDescent="0.25"/>
  <cols>
    <col min="1" max="1" width="23" customWidth="1"/>
    <col min="2" max="2" width="9.7109375" bestFit="1" customWidth="1"/>
    <col min="7" max="8" width="11" bestFit="1" customWidth="1"/>
    <col min="9" max="9" width="14.42578125" bestFit="1" customWidth="1"/>
    <col min="35" max="35" width="43.85546875" bestFit="1" customWidth="1"/>
    <col min="40" max="40" width="10.42578125" bestFit="1" customWidth="1"/>
  </cols>
  <sheetData>
    <row r="1" spans="1:52" x14ac:dyDescent="0.25">
      <c r="A1" s="132" t="s">
        <v>19</v>
      </c>
      <c r="B1" s="132"/>
      <c r="C1" s="132"/>
      <c r="D1" s="132"/>
      <c r="G1" s="102" t="s">
        <v>112</v>
      </c>
      <c r="H1" s="103" t="s">
        <v>2</v>
      </c>
      <c r="I1" s="103" t="s">
        <v>1</v>
      </c>
      <c r="L1" s="133" t="s">
        <v>113</v>
      </c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AI1" s="110" t="s">
        <v>61</v>
      </c>
      <c r="AJ1" s="111" t="s">
        <v>13</v>
      </c>
      <c r="AK1" s="111" t="s">
        <v>14</v>
      </c>
      <c r="AL1" s="111" t="s">
        <v>3</v>
      </c>
      <c r="AM1" s="111" t="s">
        <v>4</v>
      </c>
      <c r="AN1" s="111" t="s">
        <v>5</v>
      </c>
      <c r="AO1" s="111" t="s">
        <v>6</v>
      </c>
      <c r="AP1" s="111" t="s">
        <v>7</v>
      </c>
      <c r="AQ1" s="111" t="s">
        <v>8</v>
      </c>
      <c r="AR1" s="111" t="s">
        <v>9</v>
      </c>
      <c r="AS1" s="111" t="s">
        <v>10</v>
      </c>
      <c r="AT1" s="111" t="s">
        <v>11</v>
      </c>
      <c r="AU1" s="111" t="s">
        <v>12</v>
      </c>
      <c r="AV1" s="111" t="s">
        <v>13</v>
      </c>
      <c r="AW1" s="111" t="s">
        <v>14</v>
      </c>
      <c r="AX1" s="111" t="s">
        <v>3</v>
      </c>
      <c r="AY1" s="111" t="s">
        <v>4</v>
      </c>
      <c r="AZ1" s="111" t="s">
        <v>5</v>
      </c>
    </row>
    <row r="2" spans="1:52" ht="17.25" x14ac:dyDescent="0.25">
      <c r="A2" s="96"/>
      <c r="B2" s="97" t="s">
        <v>111</v>
      </c>
      <c r="C2" s="97" t="s">
        <v>16</v>
      </c>
      <c r="D2" s="97" t="s">
        <v>36</v>
      </c>
      <c r="G2" s="101">
        <v>492</v>
      </c>
      <c r="H2" s="101">
        <v>0.5</v>
      </c>
      <c r="I2" s="101">
        <v>4</v>
      </c>
      <c r="L2" s="32" t="s">
        <v>20</v>
      </c>
      <c r="M2" s="32" t="s">
        <v>21</v>
      </c>
      <c r="N2" s="32" t="s">
        <v>22</v>
      </c>
      <c r="O2" s="32" t="s">
        <v>23</v>
      </c>
      <c r="P2" s="32" t="s">
        <v>24</v>
      </c>
      <c r="Q2" s="32" t="s">
        <v>25</v>
      </c>
      <c r="R2" s="32" t="s">
        <v>26</v>
      </c>
      <c r="S2" s="32" t="s">
        <v>27</v>
      </c>
      <c r="T2" s="32" t="s">
        <v>28</v>
      </c>
      <c r="U2" s="32" t="s">
        <v>29</v>
      </c>
      <c r="V2" s="32" t="s">
        <v>30</v>
      </c>
      <c r="W2" s="32" t="s">
        <v>31</v>
      </c>
      <c r="AI2" s="10" t="s">
        <v>116</v>
      </c>
      <c r="AJ2" s="48">
        <v>0.25</v>
      </c>
      <c r="AK2" s="48">
        <v>0.25</v>
      </c>
      <c r="AL2" s="48">
        <v>0.25</v>
      </c>
      <c r="AM2" s="48">
        <v>0.25</v>
      </c>
      <c r="AN2" s="48">
        <v>0.25</v>
      </c>
      <c r="AO2" s="48">
        <v>0.25</v>
      </c>
      <c r="AP2" s="48">
        <v>0.25</v>
      </c>
      <c r="AQ2" s="48">
        <v>0.25</v>
      </c>
      <c r="AR2" s="48">
        <v>0.25</v>
      </c>
      <c r="AS2" s="48">
        <v>0.25</v>
      </c>
      <c r="AT2" s="48">
        <v>0.25</v>
      </c>
      <c r="AU2" s="48">
        <v>0.25</v>
      </c>
      <c r="AV2" s="109"/>
    </row>
    <row r="3" spans="1:52" x14ac:dyDescent="0.25">
      <c r="A3" s="98" t="s">
        <v>32</v>
      </c>
      <c r="B3" s="105">
        <v>166.92</v>
      </c>
      <c r="C3" s="99">
        <v>532</v>
      </c>
      <c r="D3" s="100">
        <f>B3/$B$3</f>
        <v>1</v>
      </c>
      <c r="G3" s="101">
        <v>495</v>
      </c>
      <c r="H3" s="101">
        <v>0.93</v>
      </c>
      <c r="I3" s="101">
        <v>7.19</v>
      </c>
      <c r="O3" s="104">
        <v>0.127</v>
      </c>
      <c r="P3" s="104">
        <v>0.14499999999999999</v>
      </c>
      <c r="Q3" s="104">
        <v>0.161</v>
      </c>
      <c r="R3" s="104">
        <v>0.189</v>
      </c>
      <c r="S3" s="104">
        <v>0.22900000000000001</v>
      </c>
      <c r="T3" s="104">
        <v>0.248</v>
      </c>
      <c r="U3" s="104">
        <v>0.23899999999999999</v>
      </c>
      <c r="V3" s="104">
        <v>0.19600000000000001</v>
      </c>
      <c r="W3" s="104">
        <v>0.16600000000000001</v>
      </c>
      <c r="X3" s="104">
        <v>0.16</v>
      </c>
      <c r="Y3" s="104">
        <v>0.13500000000000001</v>
      </c>
      <c r="Z3" s="104">
        <v>0.13900000000000001</v>
      </c>
      <c r="AI3" s="10" t="s">
        <v>117</v>
      </c>
      <c r="AJ3" s="48">
        <v>0.1</v>
      </c>
      <c r="AK3" s="48">
        <v>0.1</v>
      </c>
      <c r="AL3" s="48">
        <v>0.1</v>
      </c>
      <c r="AM3" s="48">
        <v>0.1</v>
      </c>
      <c r="AN3" s="48">
        <v>0.1</v>
      </c>
      <c r="AO3" s="48">
        <v>0.1</v>
      </c>
      <c r="AP3" s="48">
        <v>0.1</v>
      </c>
      <c r="AQ3" s="48">
        <v>0.1</v>
      </c>
      <c r="AR3" s="48">
        <v>0.1</v>
      </c>
      <c r="AS3" s="48">
        <v>0.1</v>
      </c>
      <c r="AT3" s="48">
        <v>0.1</v>
      </c>
      <c r="AU3" s="48">
        <v>0.1</v>
      </c>
      <c r="AV3" s="48"/>
    </row>
    <row r="4" spans="1:52" x14ac:dyDescent="0.25">
      <c r="A4" s="98" t="s">
        <v>74</v>
      </c>
      <c r="B4" s="105">
        <v>4</v>
      </c>
      <c r="C4" s="99">
        <v>492</v>
      </c>
      <c r="D4" s="100">
        <f>B4/B3</f>
        <v>2.3963575365444526E-2</v>
      </c>
      <c r="G4" s="101">
        <v>499</v>
      </c>
      <c r="H4" s="101">
        <v>1.51</v>
      </c>
      <c r="I4" s="101">
        <v>13.49</v>
      </c>
      <c r="AC4" t="s">
        <v>115</v>
      </c>
      <c r="AI4" s="10" t="s">
        <v>118</v>
      </c>
      <c r="AJ4" s="48">
        <v>3.0000000000000001E-3</v>
      </c>
      <c r="AK4" s="48">
        <v>3.0000000000000001E-3</v>
      </c>
      <c r="AL4" s="48">
        <v>3.0000000000000001E-3</v>
      </c>
      <c r="AM4" s="48">
        <v>3.0000000000000001E-3</v>
      </c>
      <c r="AN4" s="48">
        <v>3.0000000000000001E-3</v>
      </c>
      <c r="AO4" s="48">
        <v>3.0000000000000001E-3</v>
      </c>
      <c r="AP4" s="48">
        <v>3.0000000000000001E-3</v>
      </c>
      <c r="AQ4" s="48">
        <v>3.0000000000000001E-3</v>
      </c>
      <c r="AR4" s="48">
        <v>3.0000000000000001E-3</v>
      </c>
      <c r="AS4" s="48">
        <v>3.0000000000000001E-3</v>
      </c>
      <c r="AT4" s="48">
        <v>3.0000000000000001E-3</v>
      </c>
      <c r="AU4" s="48">
        <v>3.0000000000000001E-3</v>
      </c>
      <c r="AV4" s="48"/>
    </row>
    <row r="5" spans="1:52" x14ac:dyDescent="0.25">
      <c r="A5" s="98" t="s">
        <v>122</v>
      </c>
      <c r="B5" s="106">
        <v>70</v>
      </c>
      <c r="C5" s="107"/>
      <c r="D5" s="107"/>
      <c r="G5" s="101">
        <v>500.67</v>
      </c>
      <c r="H5" s="101">
        <v>1.7</v>
      </c>
      <c r="I5" s="101">
        <v>16.91</v>
      </c>
      <c r="K5" s="134" t="s">
        <v>114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AI5" s="10" t="s">
        <v>119</v>
      </c>
      <c r="AJ5" s="48">
        <v>0.25720450731239514</v>
      </c>
      <c r="AK5" s="48">
        <v>0.28050827139774637</v>
      </c>
      <c r="AL5" s="48">
        <v>0.3038120354830976</v>
      </c>
      <c r="AM5" s="48">
        <v>0.28050827139774637</v>
      </c>
      <c r="AN5" s="48">
        <v>0.28050827139774637</v>
      </c>
      <c r="AO5" s="48">
        <v>0.3038120354830976</v>
      </c>
      <c r="AP5" s="48">
        <v>0.3038120354830976</v>
      </c>
      <c r="AQ5" s="48">
        <v>0.25720450731239514</v>
      </c>
      <c r="AR5" s="48">
        <v>0.28050827139774637</v>
      </c>
      <c r="AS5" s="48">
        <v>0.32711579956844883</v>
      </c>
      <c r="AT5" s="48">
        <v>0.3508511148405658</v>
      </c>
      <c r="AU5" s="48">
        <v>0.37415487892591709</v>
      </c>
      <c r="AV5" s="48"/>
    </row>
    <row r="6" spans="1:52" x14ac:dyDescent="0.25">
      <c r="G6" s="101">
        <v>501</v>
      </c>
      <c r="H6" s="101">
        <v>1.84</v>
      </c>
      <c r="I6" s="101">
        <v>17.690000000000001</v>
      </c>
      <c r="K6" s="108" t="s">
        <v>53</v>
      </c>
      <c r="L6" s="108" t="s">
        <v>3</v>
      </c>
      <c r="M6" s="108" t="s">
        <v>4</v>
      </c>
      <c r="N6" s="108" t="s">
        <v>5</v>
      </c>
      <c r="O6" s="108" t="s">
        <v>6</v>
      </c>
      <c r="P6" s="108" t="s">
        <v>7</v>
      </c>
      <c r="Q6" s="108" t="s">
        <v>8</v>
      </c>
      <c r="R6" s="108" t="s">
        <v>9</v>
      </c>
      <c r="S6" s="108" t="s">
        <v>10</v>
      </c>
      <c r="T6" s="108" t="s">
        <v>11</v>
      </c>
      <c r="U6" s="108" t="s">
        <v>12</v>
      </c>
      <c r="V6" s="108" t="s">
        <v>13</v>
      </c>
      <c r="W6" s="108" t="s">
        <v>14</v>
      </c>
      <c r="AI6" s="10" t="s">
        <v>39</v>
      </c>
      <c r="AJ6" s="48">
        <f t="shared" ref="AJ6:AU6" si="0">SUM(AJ2:AJ5)</f>
        <v>0.61020450731239517</v>
      </c>
      <c r="AK6" s="48">
        <f t="shared" si="0"/>
        <v>0.63350827139774635</v>
      </c>
      <c r="AL6" s="48">
        <f t="shared" si="0"/>
        <v>0.65681203548309752</v>
      </c>
      <c r="AM6" s="48">
        <f t="shared" si="0"/>
        <v>0.63350827139774635</v>
      </c>
      <c r="AN6" s="48">
        <f t="shared" si="0"/>
        <v>0.63350827139774635</v>
      </c>
      <c r="AO6" s="48">
        <f t="shared" si="0"/>
        <v>0.65681203548309752</v>
      </c>
      <c r="AP6" s="48">
        <f t="shared" si="0"/>
        <v>0.65681203548309752</v>
      </c>
      <c r="AQ6" s="48">
        <f t="shared" si="0"/>
        <v>0.61020450731239517</v>
      </c>
      <c r="AR6" s="48">
        <f t="shared" si="0"/>
        <v>0.63350827139774635</v>
      </c>
      <c r="AS6" s="48">
        <f t="shared" si="0"/>
        <v>0.68011579956844881</v>
      </c>
      <c r="AT6" s="48">
        <f t="shared" si="0"/>
        <v>0.70385111484056573</v>
      </c>
      <c r="AU6" s="48">
        <f t="shared" si="0"/>
        <v>0.72715487892591701</v>
      </c>
      <c r="AV6" s="48"/>
    </row>
    <row r="7" spans="1:52" x14ac:dyDescent="0.25">
      <c r="G7" s="101">
        <v>502</v>
      </c>
      <c r="H7" s="101">
        <v>2.4275000000000002</v>
      </c>
      <c r="I7" s="101">
        <v>20.2775</v>
      </c>
      <c r="K7" s="92">
        <v>1970</v>
      </c>
      <c r="L7" s="92">
        <v>6.25</v>
      </c>
      <c r="M7" s="92">
        <v>4.82</v>
      </c>
      <c r="N7" s="92">
        <v>2.69</v>
      </c>
      <c r="O7" s="92">
        <v>1.75</v>
      </c>
      <c r="P7" s="92">
        <v>1.05</v>
      </c>
      <c r="Q7" s="92">
        <v>0.72</v>
      </c>
      <c r="R7" s="92">
        <v>0.49</v>
      </c>
      <c r="S7" s="92">
        <v>0.45</v>
      </c>
      <c r="T7" s="92">
        <v>0.45</v>
      </c>
      <c r="U7" s="92">
        <v>0.56999999999999995</v>
      </c>
      <c r="V7" s="92">
        <v>3.4</v>
      </c>
      <c r="W7" s="92">
        <v>2.69</v>
      </c>
      <c r="AJ7" s="10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</row>
    <row r="8" spans="1:52" x14ac:dyDescent="0.25">
      <c r="B8" s="102" t="s">
        <v>15</v>
      </c>
      <c r="C8" s="102" t="s">
        <v>57</v>
      </c>
      <c r="G8" s="101">
        <v>505</v>
      </c>
      <c r="H8" s="101">
        <v>2.5299999999999998</v>
      </c>
      <c r="I8" s="101">
        <v>28.04</v>
      </c>
      <c r="K8" s="92">
        <v>1971</v>
      </c>
      <c r="L8" s="92">
        <v>1.17</v>
      </c>
      <c r="M8" s="92">
        <v>0.97</v>
      </c>
      <c r="N8" s="92">
        <v>1.21</v>
      </c>
      <c r="O8" s="92">
        <v>1.46</v>
      </c>
      <c r="P8" s="92">
        <v>0.97</v>
      </c>
      <c r="Q8" s="92">
        <v>0.45</v>
      </c>
      <c r="R8" s="92">
        <v>0.45</v>
      </c>
      <c r="S8" s="92">
        <v>0.45</v>
      </c>
      <c r="T8" s="92">
        <v>0.45</v>
      </c>
      <c r="U8" s="92">
        <v>1</v>
      </c>
      <c r="V8" s="92">
        <v>1.8</v>
      </c>
      <c r="W8" s="92">
        <v>1.26</v>
      </c>
      <c r="AI8" s="94" t="s">
        <v>104</v>
      </c>
      <c r="AJ8" s="136">
        <f>SUM(AJ2:AJ4)</f>
        <v>0.35299999999999998</v>
      </c>
      <c r="AK8" s="136">
        <f t="shared" ref="AK8:AU8" si="1">SUM(AK2:AK4)</f>
        <v>0.35299999999999998</v>
      </c>
      <c r="AL8" s="136">
        <f t="shared" si="1"/>
        <v>0.35299999999999998</v>
      </c>
      <c r="AM8" s="136">
        <f t="shared" si="1"/>
        <v>0.35299999999999998</v>
      </c>
      <c r="AN8" s="136">
        <f t="shared" si="1"/>
        <v>0.35299999999999998</v>
      </c>
      <c r="AO8" s="136">
        <f t="shared" si="1"/>
        <v>0.35299999999999998</v>
      </c>
      <c r="AP8" s="136">
        <f t="shared" si="1"/>
        <v>0.35299999999999998</v>
      </c>
      <c r="AQ8" s="136">
        <f t="shared" si="1"/>
        <v>0.35299999999999998</v>
      </c>
      <c r="AR8" s="136">
        <f t="shared" si="1"/>
        <v>0.35299999999999998</v>
      </c>
      <c r="AS8" s="136">
        <f t="shared" si="1"/>
        <v>0.35299999999999998</v>
      </c>
      <c r="AT8" s="136">
        <f t="shared" si="1"/>
        <v>0.35299999999999998</v>
      </c>
      <c r="AU8" s="136">
        <f t="shared" si="1"/>
        <v>0.35299999999999998</v>
      </c>
      <c r="AV8">
        <v>0.35299999999999998</v>
      </c>
      <c r="AW8">
        <v>0.35299999999999998</v>
      </c>
      <c r="AX8">
        <v>0.35299999999999998</v>
      </c>
      <c r="AY8">
        <v>0.35299999999999998</v>
      </c>
      <c r="AZ8">
        <v>0.35299999999999998</v>
      </c>
    </row>
    <row r="9" spans="1:52" x14ac:dyDescent="0.25">
      <c r="B9" s="10" t="s">
        <v>13</v>
      </c>
      <c r="C9" s="10">
        <v>0.45</v>
      </c>
      <c r="G9" s="101">
        <v>507</v>
      </c>
      <c r="H9" s="101">
        <v>3.14</v>
      </c>
      <c r="I9" s="101">
        <v>34.200000000000003</v>
      </c>
      <c r="K9" s="92">
        <v>1972</v>
      </c>
      <c r="L9" s="92">
        <v>0.78</v>
      </c>
      <c r="M9" s="92">
        <v>1.17</v>
      </c>
      <c r="N9" s="92">
        <v>1.29</v>
      </c>
      <c r="O9" s="92">
        <v>1.57</v>
      </c>
      <c r="P9" s="92">
        <v>1.32</v>
      </c>
      <c r="Q9" s="92">
        <v>0.56999999999999995</v>
      </c>
      <c r="R9" s="92">
        <v>0.45</v>
      </c>
      <c r="S9" s="92">
        <v>0.45</v>
      </c>
      <c r="T9" s="92">
        <v>0.45</v>
      </c>
      <c r="U9" s="92">
        <v>0.45</v>
      </c>
      <c r="V9" s="92">
        <v>1.18</v>
      </c>
      <c r="W9" s="92">
        <v>6.37</v>
      </c>
      <c r="AI9" s="5" t="s">
        <v>105</v>
      </c>
      <c r="AJ9" s="137">
        <f>AJ8+AJ5*0.5</f>
        <v>0.48160225365619758</v>
      </c>
      <c r="AK9" s="137">
        <f t="shared" ref="AK9:AU9" si="2">AK8+AK5*0.5</f>
        <v>0.49325413569887316</v>
      </c>
      <c r="AL9" s="137">
        <f t="shared" si="2"/>
        <v>0.50490601774154875</v>
      </c>
      <c r="AM9" s="137">
        <f t="shared" si="2"/>
        <v>0.49325413569887316</v>
      </c>
      <c r="AN9" s="137">
        <f t="shared" si="2"/>
        <v>0.49325413569887316</v>
      </c>
      <c r="AO9" s="137">
        <f t="shared" si="2"/>
        <v>0.50490601774154875</v>
      </c>
      <c r="AP9" s="137">
        <f t="shared" si="2"/>
        <v>0.50490601774154875</v>
      </c>
      <c r="AQ9" s="137">
        <f t="shared" si="2"/>
        <v>0.48160225365619758</v>
      </c>
      <c r="AR9" s="137">
        <f t="shared" si="2"/>
        <v>0.49325413569887316</v>
      </c>
      <c r="AS9" s="137">
        <f t="shared" si="2"/>
        <v>0.51655789978422439</v>
      </c>
      <c r="AT9" s="137">
        <f t="shared" si="2"/>
        <v>0.52842555742028285</v>
      </c>
      <c r="AU9" s="137">
        <f t="shared" si="2"/>
        <v>0.5400774394629585</v>
      </c>
      <c r="AV9">
        <v>0.48160225365619758</v>
      </c>
      <c r="AW9">
        <v>0.49325413569887316</v>
      </c>
      <c r="AX9">
        <v>0.50490601774154875</v>
      </c>
      <c r="AY9">
        <v>0.49325413569887316</v>
      </c>
      <c r="AZ9">
        <v>0.49325413569887316</v>
      </c>
    </row>
    <row r="10" spans="1:52" x14ac:dyDescent="0.25">
      <c r="B10" s="10" t="s">
        <v>14</v>
      </c>
      <c r="C10" s="10">
        <v>0.45</v>
      </c>
      <c r="G10" s="101">
        <v>509</v>
      </c>
      <c r="H10" s="101">
        <v>3.23</v>
      </c>
      <c r="I10" s="101">
        <v>41.05</v>
      </c>
      <c r="K10" s="92">
        <v>1973</v>
      </c>
      <c r="L10" s="92">
        <v>4.8600000000000003</v>
      </c>
      <c r="M10" s="92">
        <v>2.2799999999999998</v>
      </c>
      <c r="N10" s="92">
        <v>5.64</v>
      </c>
      <c r="O10" s="92">
        <v>4.3</v>
      </c>
      <c r="P10" s="92">
        <v>2.21</v>
      </c>
      <c r="Q10" s="92">
        <v>1.43</v>
      </c>
      <c r="R10" s="92">
        <v>0.94</v>
      </c>
      <c r="S10" s="92">
        <v>0.6</v>
      </c>
      <c r="T10" s="92">
        <v>0.45</v>
      </c>
      <c r="U10" s="92">
        <v>1.02</v>
      </c>
      <c r="V10" s="92">
        <v>1.54</v>
      </c>
      <c r="W10" s="92">
        <v>1.25</v>
      </c>
      <c r="AI10" s="23" t="s">
        <v>106</v>
      </c>
      <c r="AJ10" s="46">
        <v>0.61020450731239517</v>
      </c>
      <c r="AK10" s="46">
        <v>0.63350827139774635</v>
      </c>
      <c r="AL10" s="46">
        <v>0.65681203548309752</v>
      </c>
      <c r="AM10" s="46">
        <v>0.63350827139774635</v>
      </c>
      <c r="AN10" s="46">
        <v>0.63350827139774635</v>
      </c>
      <c r="AO10" s="46">
        <v>0.65681203548309752</v>
      </c>
      <c r="AP10" s="46">
        <v>0.65681203548309752</v>
      </c>
      <c r="AQ10" s="46">
        <v>0.61020450731239517</v>
      </c>
      <c r="AR10" s="46">
        <v>0.63350827139774635</v>
      </c>
      <c r="AS10" s="46">
        <v>0.68011579956844881</v>
      </c>
      <c r="AT10" s="46">
        <v>0.70385111484056573</v>
      </c>
      <c r="AU10" s="46">
        <v>0.72715487892591701</v>
      </c>
      <c r="AV10">
        <v>0.61020450731239517</v>
      </c>
      <c r="AW10">
        <v>0.63350827139774635</v>
      </c>
      <c r="AX10">
        <v>0.65681203548309752</v>
      </c>
      <c r="AY10">
        <v>0.63350827139774635</v>
      </c>
      <c r="AZ10">
        <v>0.63350827139774635</v>
      </c>
    </row>
    <row r="11" spans="1:52" x14ac:dyDescent="0.25">
      <c r="B11" s="10" t="s">
        <v>3</v>
      </c>
      <c r="C11" s="10">
        <v>0.5</v>
      </c>
      <c r="G11" s="101">
        <v>511</v>
      </c>
      <c r="H11" s="101">
        <v>3.61</v>
      </c>
      <c r="I11" s="101">
        <v>48.75</v>
      </c>
      <c r="K11" s="92">
        <v>1974</v>
      </c>
      <c r="L11" s="92">
        <v>2.4700000000000002</v>
      </c>
      <c r="M11" s="92">
        <v>2.2799999999999998</v>
      </c>
      <c r="N11" s="92">
        <v>8.5299999999999994</v>
      </c>
      <c r="O11" s="92">
        <v>6.33</v>
      </c>
      <c r="P11" s="92">
        <v>3.27</v>
      </c>
      <c r="Q11" s="92">
        <v>2.09</v>
      </c>
      <c r="R11" s="92">
        <v>1.34</v>
      </c>
      <c r="S11" s="92">
        <v>0.84</v>
      </c>
      <c r="T11" s="92">
        <v>0.53</v>
      </c>
      <c r="U11" s="92">
        <v>0.56000000000000005</v>
      </c>
      <c r="V11" s="92">
        <v>3.87</v>
      </c>
      <c r="W11" s="92">
        <v>4.2</v>
      </c>
      <c r="AI11" t="s">
        <v>129</v>
      </c>
      <c r="AJ11" s="137">
        <f>AJ3+AJ4+AJ2*0.8+AJ5*0.4</f>
        <v>0.40588180292495812</v>
      </c>
      <c r="AK11" s="137">
        <f t="shared" ref="AK11:AZ11" si="3">AK3+AK4+AK2*0.8+AK5*0.4</f>
        <v>0.41520330855909859</v>
      </c>
      <c r="AL11" s="137">
        <f t="shared" si="3"/>
        <v>0.42452481419323906</v>
      </c>
      <c r="AM11" s="137">
        <f t="shared" si="3"/>
        <v>0.41520330855909859</v>
      </c>
      <c r="AN11" s="137">
        <f t="shared" si="3"/>
        <v>0.41520330855909859</v>
      </c>
      <c r="AO11" s="137">
        <f t="shared" si="3"/>
        <v>0.42452481419323906</v>
      </c>
      <c r="AP11" s="137">
        <f t="shared" si="3"/>
        <v>0.42452481419323906</v>
      </c>
      <c r="AQ11" s="137">
        <f t="shared" si="3"/>
        <v>0.40588180292495812</v>
      </c>
      <c r="AR11" s="137">
        <f t="shared" si="3"/>
        <v>0.41520330855909859</v>
      </c>
      <c r="AS11" s="137">
        <f t="shared" si="3"/>
        <v>0.43384631982737959</v>
      </c>
      <c r="AT11" s="137">
        <f t="shared" si="3"/>
        <v>0.44334044593622635</v>
      </c>
      <c r="AU11" s="137">
        <f t="shared" si="3"/>
        <v>0.45266195157036693</v>
      </c>
      <c r="AV11" s="137">
        <v>0.40588180292495812</v>
      </c>
      <c r="AW11" s="137">
        <v>0.41520330855909859</v>
      </c>
      <c r="AX11" s="137">
        <v>0.42452481419323906</v>
      </c>
      <c r="AY11" s="137">
        <v>0.41520330855909859</v>
      </c>
      <c r="AZ11" s="137">
        <v>0.41520330855909859</v>
      </c>
    </row>
    <row r="12" spans="1:52" x14ac:dyDescent="0.25">
      <c r="B12" s="10" t="s">
        <v>4</v>
      </c>
      <c r="C12" s="10">
        <v>0.45</v>
      </c>
      <c r="G12" s="101">
        <v>512</v>
      </c>
      <c r="H12" s="101">
        <v>3.82</v>
      </c>
      <c r="I12" s="101">
        <v>53.21</v>
      </c>
      <c r="K12" s="92">
        <v>1975</v>
      </c>
      <c r="L12" s="92">
        <v>6</v>
      </c>
      <c r="M12" s="92">
        <v>4.25</v>
      </c>
      <c r="N12" s="92">
        <v>2.09</v>
      </c>
      <c r="O12" s="92">
        <v>3.62</v>
      </c>
      <c r="P12" s="92">
        <v>2.8</v>
      </c>
      <c r="Q12" s="92">
        <v>1.25</v>
      </c>
      <c r="R12" s="92">
        <v>0.91</v>
      </c>
      <c r="S12" s="92">
        <v>0.71</v>
      </c>
      <c r="T12" s="92">
        <v>0.45</v>
      </c>
      <c r="U12" s="92">
        <v>1.04</v>
      </c>
      <c r="V12" s="92">
        <v>1.74</v>
      </c>
      <c r="W12" s="92">
        <v>1.49</v>
      </c>
      <c r="AJ12" s="92" t="s">
        <v>120</v>
      </c>
      <c r="AK12" s="93" t="s">
        <v>40</v>
      </c>
      <c r="AL12" s="93" t="s">
        <v>41</v>
      </c>
      <c r="AM12" s="93" t="s">
        <v>42</v>
      </c>
      <c r="AN12" s="112" t="s">
        <v>121</v>
      </c>
    </row>
    <row r="13" spans="1:52" x14ac:dyDescent="0.25">
      <c r="B13" s="10" t="s">
        <v>5</v>
      </c>
      <c r="C13" s="10">
        <v>0.66</v>
      </c>
      <c r="G13" s="101">
        <v>512.94000000000005</v>
      </c>
      <c r="H13" s="101">
        <v>4.0199999999999996</v>
      </c>
      <c r="I13" s="101">
        <v>57.4</v>
      </c>
      <c r="K13" s="92">
        <v>1976</v>
      </c>
      <c r="L13" s="92">
        <v>0.75</v>
      </c>
      <c r="M13" s="92">
        <v>1.55</v>
      </c>
      <c r="N13" s="92">
        <v>1.3</v>
      </c>
      <c r="O13" s="92">
        <v>0.52</v>
      </c>
      <c r="P13" s="92">
        <v>0.45</v>
      </c>
      <c r="Q13" s="92">
        <v>0.45</v>
      </c>
      <c r="R13" s="92">
        <v>0.45</v>
      </c>
      <c r="S13" s="92">
        <v>0.45</v>
      </c>
      <c r="T13" s="92">
        <v>0.45</v>
      </c>
      <c r="U13" s="92">
        <v>1.25</v>
      </c>
      <c r="V13" s="92">
        <v>7.83</v>
      </c>
      <c r="W13" s="92">
        <v>5.95</v>
      </c>
      <c r="AJ13" s="56" t="s">
        <v>13</v>
      </c>
      <c r="AK13" s="135"/>
      <c r="AL13" s="74"/>
      <c r="AM13" s="55"/>
      <c r="AN13" s="113"/>
    </row>
    <row r="14" spans="1:52" x14ac:dyDescent="0.25">
      <c r="B14" s="10" t="s">
        <v>6</v>
      </c>
      <c r="C14" s="10">
        <v>0.45</v>
      </c>
      <c r="G14" s="101">
        <v>514</v>
      </c>
      <c r="H14" s="101">
        <v>4.25</v>
      </c>
      <c r="I14" s="101">
        <v>62.13</v>
      </c>
      <c r="K14" s="92">
        <v>1977</v>
      </c>
      <c r="L14" s="92">
        <v>4.28</v>
      </c>
      <c r="M14" s="92">
        <v>3.07</v>
      </c>
      <c r="N14" s="92">
        <v>1.95</v>
      </c>
      <c r="O14" s="92">
        <v>2.54</v>
      </c>
      <c r="P14" s="92">
        <v>1.96</v>
      </c>
      <c r="Q14" s="92">
        <v>0.85</v>
      </c>
      <c r="R14" s="92">
        <v>0.53</v>
      </c>
      <c r="S14" s="92">
        <v>0.45</v>
      </c>
      <c r="T14" s="92">
        <v>0.88</v>
      </c>
      <c r="U14" s="92">
        <v>0.91</v>
      </c>
      <c r="V14" s="92">
        <v>1.1499999999999999</v>
      </c>
      <c r="W14" s="92">
        <v>2.77</v>
      </c>
      <c r="AJ14" s="56" t="s">
        <v>14</v>
      </c>
      <c r="AK14" s="54"/>
      <c r="AL14" s="74"/>
      <c r="AM14" s="55"/>
      <c r="AN14" s="113"/>
    </row>
    <row r="15" spans="1:52" x14ac:dyDescent="0.25">
      <c r="B15" s="10" t="s">
        <v>7</v>
      </c>
      <c r="C15" s="10">
        <v>0.45</v>
      </c>
      <c r="G15" s="101">
        <v>516</v>
      </c>
      <c r="H15" s="101">
        <v>4.67</v>
      </c>
      <c r="I15" s="101">
        <v>71.040000000000006</v>
      </c>
      <c r="K15" s="92">
        <v>1978</v>
      </c>
      <c r="L15" s="92">
        <v>2.84</v>
      </c>
      <c r="M15" s="92">
        <v>7.29</v>
      </c>
      <c r="N15" s="92">
        <v>5.58</v>
      </c>
      <c r="O15" s="92">
        <v>4.3899999999999997</v>
      </c>
      <c r="P15" s="92">
        <v>3.33</v>
      </c>
      <c r="Q15" s="92">
        <v>1.92</v>
      </c>
      <c r="R15" s="92">
        <v>1.1299999999999999</v>
      </c>
      <c r="S15" s="92">
        <v>0.68</v>
      </c>
      <c r="T15" s="92">
        <v>0.45</v>
      </c>
      <c r="U15" s="92">
        <v>0.7</v>
      </c>
      <c r="V15" s="92">
        <v>0.93</v>
      </c>
      <c r="W15" s="92">
        <v>2.93</v>
      </c>
      <c r="AJ15" s="56" t="s">
        <v>3</v>
      </c>
      <c r="AK15" s="54"/>
      <c r="AL15" s="74"/>
      <c r="AM15" s="55"/>
      <c r="AN15" s="113"/>
    </row>
    <row r="16" spans="1:52" x14ac:dyDescent="0.25">
      <c r="B16" s="10" t="s">
        <v>8</v>
      </c>
      <c r="C16" s="10">
        <v>0.45</v>
      </c>
      <c r="G16" s="101">
        <v>518</v>
      </c>
      <c r="H16" s="101">
        <v>5.0999999999999996</v>
      </c>
      <c r="I16" s="101">
        <v>79.95</v>
      </c>
      <c r="K16" s="92">
        <v>1979</v>
      </c>
      <c r="L16" s="92">
        <v>9.9499999999999993</v>
      </c>
      <c r="M16" s="92">
        <v>18.2</v>
      </c>
      <c r="N16" s="92">
        <v>14.66</v>
      </c>
      <c r="O16" s="92">
        <v>6.85</v>
      </c>
      <c r="P16" s="92">
        <v>3.7</v>
      </c>
      <c r="Q16" s="92">
        <v>2.33</v>
      </c>
      <c r="R16" s="92">
        <v>1.43</v>
      </c>
      <c r="S16" s="92">
        <v>0.94</v>
      </c>
      <c r="T16" s="92">
        <v>0.63</v>
      </c>
      <c r="U16" s="92">
        <v>0.47</v>
      </c>
      <c r="V16" s="92">
        <v>2.02</v>
      </c>
      <c r="W16" s="92">
        <v>2.62</v>
      </c>
      <c r="AJ16" s="56" t="s">
        <v>4</v>
      </c>
      <c r="AK16" s="54"/>
      <c r="AL16" s="74"/>
      <c r="AM16" s="55"/>
      <c r="AN16" s="113"/>
    </row>
    <row r="17" spans="2:40" x14ac:dyDescent="0.25">
      <c r="B17" s="10" t="s">
        <v>9</v>
      </c>
      <c r="C17" s="10">
        <v>0.45</v>
      </c>
      <c r="G17" s="101">
        <v>519</v>
      </c>
      <c r="H17" s="101">
        <v>5.31</v>
      </c>
      <c r="I17" s="101">
        <v>84.41</v>
      </c>
      <c r="K17" s="92">
        <v>1980</v>
      </c>
      <c r="L17" s="92">
        <v>5.17</v>
      </c>
      <c r="M17" s="92">
        <v>22.8</v>
      </c>
      <c r="N17" s="92">
        <v>16.54</v>
      </c>
      <c r="O17" s="92">
        <v>7.78</v>
      </c>
      <c r="P17" s="92">
        <v>4.57</v>
      </c>
      <c r="Q17" s="92">
        <v>2.93</v>
      </c>
      <c r="R17" s="92">
        <v>1.92</v>
      </c>
      <c r="S17" s="92">
        <v>1.27</v>
      </c>
      <c r="T17" s="92">
        <v>0.87</v>
      </c>
      <c r="U17" s="92">
        <v>0.59</v>
      </c>
      <c r="V17" s="92">
        <v>0.94</v>
      </c>
      <c r="W17" s="92">
        <v>1.74</v>
      </c>
      <c r="AJ17" s="56" t="s">
        <v>5</v>
      </c>
      <c r="AK17" s="54"/>
      <c r="AL17" s="74"/>
      <c r="AM17" s="55"/>
      <c r="AN17" s="113"/>
    </row>
    <row r="18" spans="2:40" x14ac:dyDescent="0.25">
      <c r="B18" s="10" t="s">
        <v>10</v>
      </c>
      <c r="C18" s="10">
        <v>0.45</v>
      </c>
      <c r="G18" s="101">
        <v>520</v>
      </c>
      <c r="H18" s="101">
        <v>5.52</v>
      </c>
      <c r="I18" s="101">
        <v>88.86</v>
      </c>
      <c r="K18" s="92">
        <v>1981</v>
      </c>
      <c r="L18" s="92">
        <v>1.64</v>
      </c>
      <c r="M18" s="92">
        <v>0.84</v>
      </c>
      <c r="N18" s="92">
        <v>17.920000000000002</v>
      </c>
      <c r="O18" s="92">
        <v>12.71</v>
      </c>
      <c r="P18" s="92">
        <v>7.52</v>
      </c>
      <c r="Q18" s="92">
        <v>4.8499999999999996</v>
      </c>
      <c r="R18" s="92">
        <v>3.17</v>
      </c>
      <c r="S18" s="92">
        <v>2.1</v>
      </c>
      <c r="T18" s="92">
        <v>1.39</v>
      </c>
      <c r="U18" s="92">
        <v>1.0900000000000001</v>
      </c>
      <c r="V18" s="92">
        <v>1.1200000000000001</v>
      </c>
      <c r="W18" s="92">
        <v>0.95</v>
      </c>
      <c r="AJ18" s="56" t="s">
        <v>6</v>
      </c>
      <c r="AK18" s="54"/>
      <c r="AL18" s="74"/>
      <c r="AM18" s="55"/>
      <c r="AN18" s="113"/>
    </row>
    <row r="19" spans="2:40" x14ac:dyDescent="0.25">
      <c r="B19" s="10" t="s">
        <v>11</v>
      </c>
      <c r="C19" s="10">
        <v>0.45</v>
      </c>
      <c r="G19" s="101">
        <v>530</v>
      </c>
      <c r="H19" s="101">
        <v>7.4</v>
      </c>
      <c r="I19" s="101">
        <v>153.02000000000001</v>
      </c>
      <c r="K19" s="92">
        <v>1982</v>
      </c>
      <c r="L19" s="92">
        <v>1.1499999999999999</v>
      </c>
      <c r="M19" s="92">
        <v>0.92</v>
      </c>
      <c r="N19" s="92">
        <v>1.1000000000000001</v>
      </c>
      <c r="O19" s="92">
        <v>1.34</v>
      </c>
      <c r="P19" s="92">
        <v>0.81</v>
      </c>
      <c r="Q19" s="92">
        <v>0.45</v>
      </c>
      <c r="R19" s="92">
        <v>0.45</v>
      </c>
      <c r="S19" s="92">
        <v>0.45</v>
      </c>
      <c r="T19" s="92">
        <v>0.45</v>
      </c>
      <c r="U19" s="92">
        <v>0.45</v>
      </c>
      <c r="V19" s="92">
        <v>0.45</v>
      </c>
      <c r="W19" s="92">
        <v>0.45</v>
      </c>
      <c r="AJ19" s="56" t="s">
        <v>7</v>
      </c>
      <c r="AK19" s="54"/>
      <c r="AL19" s="74"/>
      <c r="AM19" s="55"/>
      <c r="AN19" s="113"/>
    </row>
    <row r="20" spans="2:40" x14ac:dyDescent="0.25">
      <c r="B20" s="10" t="s">
        <v>12</v>
      </c>
      <c r="C20" s="10">
        <v>0.45</v>
      </c>
      <c r="G20" s="101">
        <v>532</v>
      </c>
      <c r="H20" s="101">
        <v>7.8</v>
      </c>
      <c r="I20" s="101">
        <v>166.92</v>
      </c>
      <c r="K20" s="92">
        <v>1983</v>
      </c>
      <c r="L20" s="92">
        <v>2.4500000000000002</v>
      </c>
      <c r="M20" s="92">
        <v>2.5099999999999998</v>
      </c>
      <c r="N20" s="92">
        <v>1.76</v>
      </c>
      <c r="O20" s="92">
        <v>1.43</v>
      </c>
      <c r="P20" s="92">
        <v>0.89</v>
      </c>
      <c r="Q20" s="92">
        <v>0.45</v>
      </c>
      <c r="R20" s="92">
        <v>0.45</v>
      </c>
      <c r="S20" s="92">
        <v>0.45</v>
      </c>
      <c r="T20" s="92">
        <v>0.45</v>
      </c>
      <c r="U20" s="92">
        <v>0.45</v>
      </c>
      <c r="V20" s="92">
        <v>2.0099999999999998</v>
      </c>
      <c r="W20" s="92">
        <v>1.72</v>
      </c>
      <c r="AJ20" s="56" t="s">
        <v>8</v>
      </c>
      <c r="AK20" s="54"/>
      <c r="AL20" s="74"/>
      <c r="AM20" s="55"/>
      <c r="AN20" s="113"/>
    </row>
    <row r="21" spans="2:40" x14ac:dyDescent="0.25">
      <c r="G21" s="101">
        <v>540</v>
      </c>
      <c r="H21" s="101">
        <v>9.58</v>
      </c>
      <c r="I21" s="101">
        <v>237.65</v>
      </c>
      <c r="K21" s="92">
        <v>1984</v>
      </c>
      <c r="L21" s="92">
        <v>0.98</v>
      </c>
      <c r="M21" s="92">
        <v>0.74</v>
      </c>
      <c r="N21" s="92">
        <v>0.85</v>
      </c>
      <c r="O21" s="92">
        <v>1.4</v>
      </c>
      <c r="P21" s="92">
        <v>1.01</v>
      </c>
      <c r="Q21" s="92">
        <v>0.45</v>
      </c>
      <c r="R21" s="92">
        <v>0.45</v>
      </c>
      <c r="S21" s="92">
        <v>0.45</v>
      </c>
      <c r="T21" s="92">
        <v>0.45</v>
      </c>
      <c r="U21" s="92">
        <v>0.45</v>
      </c>
      <c r="V21" s="92">
        <v>0.71</v>
      </c>
      <c r="W21" s="92">
        <v>0.69</v>
      </c>
      <c r="AJ21" s="56" t="s">
        <v>9</v>
      </c>
      <c r="AK21" s="54"/>
      <c r="AL21" s="74"/>
      <c r="AM21" s="55"/>
      <c r="AN21" s="113"/>
    </row>
    <row r="22" spans="2:40" x14ac:dyDescent="0.25">
      <c r="K22" s="92">
        <v>1985</v>
      </c>
      <c r="L22" s="92">
        <v>8.3699999999999992</v>
      </c>
      <c r="M22" s="92">
        <v>7.55</v>
      </c>
      <c r="N22" s="92">
        <v>5.51</v>
      </c>
      <c r="O22" s="92">
        <v>3.46</v>
      </c>
      <c r="P22" s="92">
        <v>2.13</v>
      </c>
      <c r="Q22" s="92">
        <v>1.53</v>
      </c>
      <c r="R22" s="92">
        <v>0.94</v>
      </c>
      <c r="S22" s="92">
        <v>0.51</v>
      </c>
      <c r="T22" s="92">
        <v>0.45</v>
      </c>
      <c r="U22" s="92">
        <v>1.33</v>
      </c>
      <c r="V22" s="92">
        <v>1.47</v>
      </c>
      <c r="W22" s="92">
        <v>6.48</v>
      </c>
      <c r="AJ22" s="56" t="s">
        <v>10</v>
      </c>
      <c r="AK22" s="54"/>
      <c r="AL22" s="74"/>
      <c r="AM22" s="55"/>
      <c r="AN22" s="113"/>
    </row>
    <row r="23" spans="2:40" x14ac:dyDescent="0.25">
      <c r="K23" s="92">
        <v>1986</v>
      </c>
      <c r="L23" s="92">
        <v>4.91</v>
      </c>
      <c r="M23" s="92">
        <v>3.1</v>
      </c>
      <c r="N23" s="92">
        <v>2.2799999999999998</v>
      </c>
      <c r="O23" s="92">
        <v>1.78</v>
      </c>
      <c r="P23" s="92">
        <v>1.25</v>
      </c>
      <c r="Q23" s="92">
        <v>0.57999999999999996</v>
      </c>
      <c r="R23" s="92">
        <v>0.45</v>
      </c>
      <c r="S23" s="92">
        <v>0.45</v>
      </c>
      <c r="T23" s="92">
        <v>0.45</v>
      </c>
      <c r="U23" s="92">
        <v>0.45</v>
      </c>
      <c r="V23" s="92">
        <v>0.45</v>
      </c>
      <c r="W23" s="92">
        <v>1.06</v>
      </c>
      <c r="AJ23" s="56" t="s">
        <v>11</v>
      </c>
      <c r="AK23" s="54"/>
      <c r="AL23" s="74"/>
      <c r="AM23" s="55"/>
      <c r="AN23" s="113"/>
    </row>
    <row r="24" spans="2:40" x14ac:dyDescent="0.25">
      <c r="K24" s="92">
        <v>1987</v>
      </c>
      <c r="L24" s="92">
        <v>0.9</v>
      </c>
      <c r="M24" s="92">
        <v>0.45</v>
      </c>
      <c r="N24" s="92">
        <v>2.82</v>
      </c>
      <c r="O24" s="92">
        <v>2.3199999999999998</v>
      </c>
      <c r="P24" s="92">
        <v>1.19</v>
      </c>
      <c r="Q24" s="92">
        <v>0.78</v>
      </c>
      <c r="R24" s="92">
        <v>0.45</v>
      </c>
      <c r="S24" s="92">
        <v>0.45</v>
      </c>
      <c r="T24" s="92">
        <v>0.45</v>
      </c>
      <c r="U24" s="92">
        <v>0.45</v>
      </c>
      <c r="V24" s="92">
        <v>0.57999999999999996</v>
      </c>
      <c r="W24" s="92">
        <v>1.86</v>
      </c>
      <c r="AJ24" s="56" t="s">
        <v>12</v>
      </c>
      <c r="AK24" s="54"/>
      <c r="AL24" s="74"/>
      <c r="AM24" s="55"/>
      <c r="AN24" s="113"/>
    </row>
    <row r="25" spans="2:40" x14ac:dyDescent="0.25">
      <c r="K25" s="92">
        <v>1988</v>
      </c>
      <c r="L25" s="92">
        <v>1.81</v>
      </c>
      <c r="M25" s="92">
        <v>1.01</v>
      </c>
      <c r="N25" s="92">
        <v>4.49</v>
      </c>
      <c r="O25" s="92">
        <v>3.48</v>
      </c>
      <c r="P25" s="92">
        <v>1.68</v>
      </c>
      <c r="Q25" s="92">
        <v>1.07</v>
      </c>
      <c r="R25" s="92">
        <v>0.71</v>
      </c>
      <c r="S25" s="92">
        <v>0.47</v>
      </c>
      <c r="T25" s="92">
        <v>0.45</v>
      </c>
      <c r="U25" s="92">
        <v>0.45</v>
      </c>
      <c r="V25" s="92">
        <v>0.5</v>
      </c>
      <c r="W25" s="92">
        <v>1.85</v>
      </c>
      <c r="AJ25" s="56" t="s">
        <v>13</v>
      </c>
      <c r="AK25" s="54"/>
      <c r="AL25" s="74"/>
      <c r="AM25" s="55"/>
      <c r="AN25" s="113"/>
    </row>
    <row r="26" spans="2:40" x14ac:dyDescent="0.25">
      <c r="K26" s="92">
        <v>1989</v>
      </c>
      <c r="L26" s="92">
        <v>1.5</v>
      </c>
      <c r="M26" s="92">
        <v>0.67</v>
      </c>
      <c r="N26" s="92">
        <v>0.67</v>
      </c>
      <c r="O26" s="92">
        <v>0.49</v>
      </c>
      <c r="P26" s="92">
        <v>0.45</v>
      </c>
      <c r="Q26" s="92">
        <v>0.45</v>
      </c>
      <c r="R26" s="92">
        <v>0.45</v>
      </c>
      <c r="S26" s="92">
        <v>0.45</v>
      </c>
      <c r="T26" s="92">
        <v>0.45</v>
      </c>
      <c r="U26" s="92">
        <v>0.45</v>
      </c>
      <c r="V26" s="92">
        <v>1.25</v>
      </c>
      <c r="W26" s="92">
        <v>23.93</v>
      </c>
      <c r="AJ26" s="56" t="s">
        <v>14</v>
      </c>
      <c r="AK26" s="54"/>
      <c r="AL26" s="74"/>
      <c r="AM26" s="55"/>
      <c r="AN26" s="113"/>
    </row>
    <row r="27" spans="2:40" x14ac:dyDescent="0.25">
      <c r="K27" s="92">
        <v>1990</v>
      </c>
      <c r="L27" s="92">
        <v>17.21</v>
      </c>
      <c r="M27" s="92">
        <v>10.029999999999999</v>
      </c>
      <c r="N27" s="92">
        <v>6.45</v>
      </c>
      <c r="O27" s="92">
        <v>3.88</v>
      </c>
      <c r="P27" s="92">
        <v>2.5099999999999998</v>
      </c>
      <c r="Q27" s="92">
        <v>1.64</v>
      </c>
      <c r="R27" s="92">
        <v>1.08</v>
      </c>
      <c r="S27" s="92">
        <v>0.73</v>
      </c>
      <c r="T27" s="92">
        <v>0.49</v>
      </c>
      <c r="U27" s="92">
        <v>0.54</v>
      </c>
      <c r="V27" s="92">
        <v>1.38</v>
      </c>
      <c r="W27" s="92">
        <v>1.45</v>
      </c>
      <c r="AJ27" s="56" t="s">
        <v>3</v>
      </c>
      <c r="AK27" s="54"/>
      <c r="AL27" s="74"/>
      <c r="AM27" s="55"/>
      <c r="AN27" s="113"/>
    </row>
    <row r="28" spans="2:40" x14ac:dyDescent="0.25">
      <c r="K28" s="92">
        <v>1991</v>
      </c>
      <c r="L28" s="92">
        <v>1.24</v>
      </c>
      <c r="M28" s="92">
        <v>0.95</v>
      </c>
      <c r="N28" s="92">
        <v>0.66</v>
      </c>
      <c r="O28" s="92">
        <v>0.66</v>
      </c>
      <c r="P28" s="92">
        <v>0.45</v>
      </c>
      <c r="Q28" s="92">
        <v>0.45</v>
      </c>
      <c r="R28" s="92">
        <v>0.45</v>
      </c>
      <c r="S28" s="92">
        <v>0.45</v>
      </c>
      <c r="T28" s="92">
        <v>0.45</v>
      </c>
      <c r="U28" s="92">
        <v>0.45</v>
      </c>
      <c r="V28" s="92">
        <v>0.53</v>
      </c>
      <c r="W28" s="92">
        <v>1.46</v>
      </c>
      <c r="AJ28" s="56" t="s">
        <v>4</v>
      </c>
      <c r="AK28" s="54"/>
      <c r="AL28" s="74"/>
      <c r="AM28" s="55"/>
      <c r="AN28" s="113"/>
    </row>
    <row r="29" spans="2:40" x14ac:dyDescent="0.25">
      <c r="K29" s="92">
        <v>1992</v>
      </c>
      <c r="L29" s="92">
        <v>29.08</v>
      </c>
      <c r="M29" s="92">
        <v>30.82</v>
      </c>
      <c r="N29" s="92">
        <v>20.79</v>
      </c>
      <c r="O29" s="92">
        <v>10.61</v>
      </c>
      <c r="P29" s="92">
        <v>6.46</v>
      </c>
      <c r="Q29" s="92">
        <v>4.09</v>
      </c>
      <c r="R29" s="92">
        <v>2.66</v>
      </c>
      <c r="S29" s="92">
        <v>1.74</v>
      </c>
      <c r="T29" s="92">
        <v>1.1499999999999999</v>
      </c>
      <c r="U29" s="92">
        <v>0.98</v>
      </c>
      <c r="V29" s="92">
        <v>1.07</v>
      </c>
      <c r="W29" s="92">
        <v>2.4900000000000002</v>
      </c>
      <c r="AJ29" s="56" t="s">
        <v>5</v>
      </c>
      <c r="AK29" s="54"/>
      <c r="AL29" s="74"/>
      <c r="AM29" s="55"/>
      <c r="AN29" s="113"/>
    </row>
    <row r="30" spans="2:40" x14ac:dyDescent="0.25">
      <c r="K30" s="92">
        <v>1993</v>
      </c>
      <c r="L30" s="92">
        <v>2.21</v>
      </c>
      <c r="M30" s="92">
        <v>1.36</v>
      </c>
      <c r="N30" s="92">
        <v>0.86</v>
      </c>
      <c r="O30" s="92">
        <v>0.6</v>
      </c>
      <c r="P30" s="92">
        <v>0.47</v>
      </c>
      <c r="Q30" s="92">
        <v>0.45</v>
      </c>
      <c r="R30" s="92">
        <v>0.45</v>
      </c>
      <c r="S30" s="92">
        <v>0.45</v>
      </c>
      <c r="T30" s="92">
        <v>0.45</v>
      </c>
      <c r="U30" s="92">
        <v>0.45</v>
      </c>
      <c r="V30" s="92">
        <v>0.45</v>
      </c>
      <c r="W30" s="92">
        <v>0.45</v>
      </c>
    </row>
    <row r="31" spans="2:40" x14ac:dyDescent="0.25">
      <c r="K31" s="92">
        <v>1994</v>
      </c>
      <c r="L31" s="92">
        <v>0.46</v>
      </c>
      <c r="M31" s="92">
        <v>0.74</v>
      </c>
      <c r="N31" s="92">
        <v>1.74</v>
      </c>
      <c r="O31" s="92">
        <v>1.32</v>
      </c>
      <c r="P31" s="92">
        <v>0.45</v>
      </c>
      <c r="Q31" s="92">
        <v>0.45</v>
      </c>
      <c r="R31" s="92">
        <v>0.45</v>
      </c>
      <c r="S31" s="92">
        <v>0.45</v>
      </c>
      <c r="T31" s="92">
        <v>0.45</v>
      </c>
      <c r="U31" s="92">
        <v>0.45</v>
      </c>
      <c r="V31" s="92">
        <v>0.45</v>
      </c>
      <c r="W31" s="92">
        <v>0.53</v>
      </c>
    </row>
    <row r="32" spans="2:40" x14ac:dyDescent="0.25">
      <c r="K32" s="92">
        <v>1995</v>
      </c>
      <c r="L32" s="92">
        <v>0.72</v>
      </c>
      <c r="M32" s="92">
        <v>1.03</v>
      </c>
      <c r="N32" s="92">
        <v>2.1</v>
      </c>
      <c r="O32" s="92">
        <v>1.58</v>
      </c>
      <c r="P32" s="92">
        <v>0.7</v>
      </c>
      <c r="Q32" s="92">
        <v>0.46</v>
      </c>
      <c r="R32" s="92">
        <v>0.45</v>
      </c>
      <c r="S32" s="92">
        <v>0.45</v>
      </c>
      <c r="T32" s="92">
        <v>0.45</v>
      </c>
      <c r="U32" s="92">
        <v>0.45</v>
      </c>
      <c r="V32" s="92">
        <v>1.0900000000000001</v>
      </c>
      <c r="W32" s="92">
        <v>2.91</v>
      </c>
    </row>
    <row r="33" spans="11:23" x14ac:dyDescent="0.25">
      <c r="K33" s="92">
        <v>1996</v>
      </c>
      <c r="L33" s="92">
        <v>2.16</v>
      </c>
      <c r="M33" s="92">
        <v>0.99</v>
      </c>
      <c r="N33" s="92">
        <v>1.89</v>
      </c>
      <c r="O33" s="92">
        <v>2.12</v>
      </c>
      <c r="P33" s="92">
        <v>1.24</v>
      </c>
      <c r="Q33" s="92">
        <v>0.47</v>
      </c>
      <c r="R33" s="92">
        <v>0.45</v>
      </c>
      <c r="S33" s="92">
        <v>0.45</v>
      </c>
      <c r="T33" s="92">
        <v>0.45</v>
      </c>
      <c r="U33" s="92">
        <v>0.45</v>
      </c>
      <c r="V33" s="92">
        <v>3.38</v>
      </c>
      <c r="W33" s="92">
        <v>2.81</v>
      </c>
    </row>
    <row r="34" spans="11:23" x14ac:dyDescent="0.25">
      <c r="K34" s="92">
        <v>1997</v>
      </c>
      <c r="L34" s="92">
        <v>2.6</v>
      </c>
      <c r="M34" s="92">
        <v>1.9</v>
      </c>
      <c r="N34" s="92">
        <v>16.940000000000001</v>
      </c>
      <c r="O34" s="92">
        <v>13.5</v>
      </c>
      <c r="P34" s="92">
        <v>8.8000000000000007</v>
      </c>
      <c r="Q34" s="92">
        <v>5.1100000000000003</v>
      </c>
      <c r="R34" s="92">
        <v>3.15</v>
      </c>
      <c r="S34" s="92">
        <v>2.0299999999999998</v>
      </c>
      <c r="T34" s="92">
        <v>1.33</v>
      </c>
      <c r="U34" s="92">
        <v>1.19</v>
      </c>
      <c r="V34" s="92">
        <v>1.04</v>
      </c>
      <c r="W34" s="92">
        <v>0.86</v>
      </c>
    </row>
    <row r="35" spans="11:23" x14ac:dyDescent="0.25">
      <c r="K35" s="92">
        <v>1998</v>
      </c>
      <c r="L35" s="92">
        <v>1.03</v>
      </c>
      <c r="M35" s="92">
        <v>1.19</v>
      </c>
      <c r="N35" s="92">
        <v>0.85</v>
      </c>
      <c r="O35" s="92">
        <v>0.45</v>
      </c>
      <c r="P35" s="92">
        <v>0.45</v>
      </c>
      <c r="Q35" s="92">
        <v>0.45</v>
      </c>
      <c r="R35" s="92">
        <v>0.45</v>
      </c>
      <c r="S35" s="92">
        <v>0.45</v>
      </c>
      <c r="T35" s="92">
        <v>0.45</v>
      </c>
      <c r="U35" s="92">
        <v>0.45</v>
      </c>
      <c r="V35" s="92">
        <v>2.23</v>
      </c>
      <c r="W35" s="92">
        <v>2.77</v>
      </c>
    </row>
    <row r="36" spans="11:23" x14ac:dyDescent="0.25">
      <c r="K36" s="92">
        <v>1999</v>
      </c>
      <c r="L36" s="92">
        <v>1.78</v>
      </c>
      <c r="M36" s="92">
        <v>1.1299999999999999</v>
      </c>
      <c r="N36" s="92">
        <v>1.7</v>
      </c>
      <c r="O36" s="92">
        <v>1.26</v>
      </c>
      <c r="P36" s="92">
        <v>0.54</v>
      </c>
      <c r="Q36" s="92">
        <v>0.45</v>
      </c>
      <c r="R36" s="92">
        <v>1.08</v>
      </c>
      <c r="S36" s="92">
        <v>1.7</v>
      </c>
      <c r="T36" s="92">
        <v>1.07</v>
      </c>
      <c r="U36" s="92">
        <v>0.85</v>
      </c>
      <c r="V36" s="92">
        <v>3.13</v>
      </c>
      <c r="W36" s="92">
        <v>4.62</v>
      </c>
    </row>
    <row r="37" spans="11:23" x14ac:dyDescent="0.25">
      <c r="K37" s="92">
        <v>2000</v>
      </c>
      <c r="L37" s="92">
        <v>3.33</v>
      </c>
      <c r="M37" s="92">
        <v>1.66</v>
      </c>
      <c r="N37" s="92">
        <v>1.59</v>
      </c>
      <c r="O37" s="92">
        <v>1.37</v>
      </c>
      <c r="P37" s="92">
        <v>0.76</v>
      </c>
      <c r="Q37" s="92">
        <v>0.45</v>
      </c>
      <c r="R37" s="92">
        <v>0.45</v>
      </c>
      <c r="S37" s="92">
        <v>0.45</v>
      </c>
      <c r="T37" s="92">
        <v>0.45</v>
      </c>
      <c r="U37" s="92">
        <v>0.45</v>
      </c>
      <c r="V37" s="92">
        <v>2.33</v>
      </c>
      <c r="W37" s="92">
        <v>13.38</v>
      </c>
    </row>
    <row r="38" spans="11:23" x14ac:dyDescent="0.25">
      <c r="K38" s="92">
        <v>2001</v>
      </c>
      <c r="L38" s="92">
        <v>9.9499999999999993</v>
      </c>
      <c r="M38" s="92">
        <v>4.8600000000000003</v>
      </c>
      <c r="N38" s="92">
        <v>3.92</v>
      </c>
      <c r="O38" s="92">
        <v>2.81</v>
      </c>
      <c r="P38" s="92">
        <v>1.54</v>
      </c>
      <c r="Q38" s="92">
        <v>0.98</v>
      </c>
      <c r="R38" s="92">
        <v>0.63</v>
      </c>
      <c r="S38" s="92">
        <v>0.45</v>
      </c>
      <c r="T38" s="92">
        <v>0.45</v>
      </c>
      <c r="U38" s="92">
        <v>0.45</v>
      </c>
      <c r="V38" s="92">
        <v>0.45</v>
      </c>
      <c r="W38" s="92">
        <v>1.05</v>
      </c>
    </row>
    <row r="39" spans="11:23" x14ac:dyDescent="0.25">
      <c r="K39" s="92">
        <v>2002</v>
      </c>
      <c r="L39" s="92">
        <v>13.77</v>
      </c>
      <c r="M39" s="92">
        <v>10.08</v>
      </c>
      <c r="N39" s="92">
        <v>5.33</v>
      </c>
      <c r="O39" s="92">
        <v>3.5</v>
      </c>
      <c r="P39" s="92">
        <v>2.44</v>
      </c>
      <c r="Q39" s="92">
        <v>1.52</v>
      </c>
      <c r="R39" s="92">
        <v>0.94</v>
      </c>
      <c r="S39" s="92">
        <v>0.61</v>
      </c>
      <c r="T39" s="92">
        <v>0.48</v>
      </c>
      <c r="U39" s="92">
        <v>0.45</v>
      </c>
      <c r="V39" s="92">
        <v>0.62</v>
      </c>
      <c r="W39" s="92">
        <v>1.93</v>
      </c>
    </row>
    <row r="40" spans="11:23" x14ac:dyDescent="0.25">
      <c r="K40" s="92">
        <v>2003</v>
      </c>
      <c r="L40" s="92">
        <v>3</v>
      </c>
      <c r="M40" s="92">
        <v>1.98</v>
      </c>
      <c r="N40" s="92">
        <v>1.72</v>
      </c>
      <c r="O40" s="92">
        <v>1.38</v>
      </c>
      <c r="P40" s="92">
        <v>0.74</v>
      </c>
      <c r="Q40" s="92">
        <v>0.45</v>
      </c>
      <c r="R40" s="92">
        <v>0.45</v>
      </c>
      <c r="S40" s="92">
        <v>0.45</v>
      </c>
      <c r="T40" s="92">
        <v>0.45</v>
      </c>
      <c r="U40" s="92">
        <v>0.45</v>
      </c>
      <c r="V40" s="92">
        <v>0.45</v>
      </c>
      <c r="W40" s="92">
        <v>0.75</v>
      </c>
    </row>
    <row r="41" spans="11:23" x14ac:dyDescent="0.25">
      <c r="K41" s="92">
        <v>2004</v>
      </c>
      <c r="L41" s="92">
        <v>24.06</v>
      </c>
      <c r="M41" s="92">
        <v>19.559999999999999</v>
      </c>
      <c r="N41" s="92">
        <v>13.43</v>
      </c>
      <c r="O41" s="92">
        <v>8.4600000000000009</v>
      </c>
      <c r="P41" s="92">
        <v>4.7</v>
      </c>
      <c r="Q41" s="92">
        <v>2.94</v>
      </c>
      <c r="R41" s="92">
        <v>1.9</v>
      </c>
      <c r="S41" s="92">
        <v>1.25</v>
      </c>
      <c r="T41" s="92">
        <v>0.82</v>
      </c>
      <c r="U41" s="92">
        <v>0.67</v>
      </c>
      <c r="V41" s="92">
        <v>1.47</v>
      </c>
      <c r="W41" s="92">
        <v>1.23</v>
      </c>
    </row>
    <row r="42" spans="11:23" x14ac:dyDescent="0.25">
      <c r="K42" s="92">
        <v>2005</v>
      </c>
      <c r="L42" s="92">
        <v>1.79</v>
      </c>
      <c r="M42" s="92">
        <v>4.99</v>
      </c>
      <c r="N42" s="92">
        <v>3.9</v>
      </c>
      <c r="O42" s="92">
        <v>1.89</v>
      </c>
      <c r="P42" s="92">
        <v>1.3</v>
      </c>
      <c r="Q42" s="92">
        <v>0.75</v>
      </c>
      <c r="R42" s="92">
        <v>0.45</v>
      </c>
      <c r="S42" s="92">
        <v>0.45</v>
      </c>
      <c r="T42" s="92">
        <v>0.45</v>
      </c>
      <c r="U42" s="92">
        <v>0.45</v>
      </c>
      <c r="V42" s="92">
        <v>0.88</v>
      </c>
      <c r="W42" s="92">
        <v>1.97</v>
      </c>
    </row>
    <row r="43" spans="11:23" x14ac:dyDescent="0.25">
      <c r="K43" s="92">
        <v>2006</v>
      </c>
      <c r="L43" s="92">
        <v>1.42</v>
      </c>
      <c r="M43" s="92">
        <v>0.96</v>
      </c>
      <c r="N43" s="92">
        <v>2.12</v>
      </c>
      <c r="O43" s="92">
        <v>2.96</v>
      </c>
      <c r="P43" s="92">
        <v>1.95</v>
      </c>
      <c r="Q43" s="92">
        <v>0.65</v>
      </c>
      <c r="R43" s="92">
        <v>0.45</v>
      </c>
      <c r="S43" s="92">
        <v>0.45</v>
      </c>
      <c r="T43" s="92">
        <v>0.45</v>
      </c>
      <c r="U43" s="92">
        <v>0.5</v>
      </c>
      <c r="V43" s="92">
        <v>0.84</v>
      </c>
      <c r="W43" s="92">
        <v>0.7</v>
      </c>
    </row>
    <row r="44" spans="11:23" x14ac:dyDescent="0.25">
      <c r="K44" s="92">
        <v>2007</v>
      </c>
      <c r="L44" s="92">
        <v>0.45</v>
      </c>
      <c r="M44" s="92">
        <v>1.71</v>
      </c>
      <c r="N44" s="92">
        <v>1.43</v>
      </c>
      <c r="O44" s="92">
        <v>0.87</v>
      </c>
      <c r="P44" s="92">
        <v>0.65</v>
      </c>
      <c r="Q44" s="92">
        <v>0.45</v>
      </c>
      <c r="R44" s="92">
        <v>0.45</v>
      </c>
      <c r="S44" s="92">
        <v>0.45</v>
      </c>
      <c r="T44" s="92">
        <v>0.45</v>
      </c>
      <c r="U44" s="92">
        <v>0.45</v>
      </c>
      <c r="V44" s="92">
        <v>0.54</v>
      </c>
      <c r="W44" s="92">
        <v>1.1499999999999999</v>
      </c>
    </row>
    <row r="45" spans="11:23" x14ac:dyDescent="0.25">
      <c r="K45" t="s">
        <v>123</v>
      </c>
      <c r="L45" s="88">
        <f>AVERAGE(L7:L44)</f>
        <v>4.8549999999999986</v>
      </c>
      <c r="M45" s="88">
        <f t="shared" ref="M45:W45" si="4">AVERAGE(M7:M44)</f>
        <v>4.8002631578947392</v>
      </c>
      <c r="N45" s="88">
        <f t="shared" si="4"/>
        <v>4.9026315789473678</v>
      </c>
      <c r="O45" s="88">
        <f t="shared" si="4"/>
        <v>3.3878947368421048</v>
      </c>
      <c r="P45" s="88">
        <f t="shared" si="4"/>
        <v>2.0713157894736853</v>
      </c>
      <c r="Q45" s="88">
        <f t="shared" si="4"/>
        <v>1.2581578947368424</v>
      </c>
      <c r="R45" s="88">
        <f t="shared" si="4"/>
        <v>0.893421052631579</v>
      </c>
      <c r="S45" s="88">
        <f t="shared" si="4"/>
        <v>0.69815789473684176</v>
      </c>
      <c r="T45" s="88">
        <f t="shared" si="4"/>
        <v>0.57342105263157861</v>
      </c>
      <c r="U45" s="88">
        <f t="shared" si="4"/>
        <v>0.63842105263157867</v>
      </c>
      <c r="V45" s="88">
        <f t="shared" si="4"/>
        <v>1.5071052631578952</v>
      </c>
      <c r="W45" s="88">
        <f t="shared" si="4"/>
        <v>3.0202631578947372</v>
      </c>
    </row>
    <row r="46" spans="11:23" x14ac:dyDescent="0.25">
      <c r="K46" t="s">
        <v>124</v>
      </c>
      <c r="L46">
        <f>MIN(L7:L44)</f>
        <v>0.45</v>
      </c>
      <c r="M46">
        <f t="shared" ref="M46:W46" si="5">MIN(M7:M44)</f>
        <v>0.45</v>
      </c>
      <c r="N46">
        <f t="shared" si="5"/>
        <v>0.66</v>
      </c>
      <c r="O46">
        <f t="shared" si="5"/>
        <v>0.45</v>
      </c>
      <c r="P46">
        <f t="shared" si="5"/>
        <v>0.45</v>
      </c>
      <c r="Q46">
        <f t="shared" si="5"/>
        <v>0.45</v>
      </c>
      <c r="R46">
        <f t="shared" si="5"/>
        <v>0.45</v>
      </c>
      <c r="S46">
        <f t="shared" si="5"/>
        <v>0.45</v>
      </c>
      <c r="T46">
        <f t="shared" si="5"/>
        <v>0.45</v>
      </c>
      <c r="U46">
        <f t="shared" si="5"/>
        <v>0.45</v>
      </c>
      <c r="V46">
        <f t="shared" si="5"/>
        <v>0.45</v>
      </c>
      <c r="W46">
        <f t="shared" si="5"/>
        <v>0.45</v>
      </c>
    </row>
    <row r="47" spans="11:23" x14ac:dyDescent="0.25">
      <c r="L47">
        <f>L45/2</f>
        <v>2.4274999999999993</v>
      </c>
      <c r="M47">
        <f t="shared" ref="K47:W49" si="6">M45/2</f>
        <v>2.4001315789473696</v>
      </c>
      <c r="N47">
        <f t="shared" si="6"/>
        <v>2.4513157894736839</v>
      </c>
      <c r="O47">
        <f t="shared" si="6"/>
        <v>1.6939473684210524</v>
      </c>
      <c r="P47">
        <f t="shared" si="6"/>
        <v>1.0356578947368427</v>
      </c>
      <c r="Q47">
        <f t="shared" si="6"/>
        <v>0.62907894736842118</v>
      </c>
      <c r="R47">
        <f t="shared" si="6"/>
        <v>0.4467105263157895</v>
      </c>
      <c r="S47">
        <f t="shared" si="6"/>
        <v>0.34907894736842088</v>
      </c>
      <c r="T47">
        <f t="shared" si="6"/>
        <v>0.2867105263157893</v>
      </c>
      <c r="U47">
        <f t="shared" si="6"/>
        <v>0.31921052631578933</v>
      </c>
      <c r="V47">
        <f t="shared" si="6"/>
        <v>0.75355263157894758</v>
      </c>
      <c r="W47">
        <f t="shared" si="6"/>
        <v>1.5101315789473686</v>
      </c>
    </row>
    <row r="49" spans="13:24" x14ac:dyDescent="0.25">
      <c r="M49">
        <v>1.6939473684210524</v>
      </c>
      <c r="N49">
        <v>1.0356578947368427</v>
      </c>
      <c r="O49">
        <v>0.62907894736842118</v>
      </c>
      <c r="P49">
        <v>0.4467105263157895</v>
      </c>
      <c r="Q49">
        <v>0.34907894736842088</v>
      </c>
      <c r="R49">
        <v>0.2867105263157893</v>
      </c>
      <c r="S49">
        <v>0.31921052631578933</v>
      </c>
      <c r="T49">
        <v>0.75355263157894758</v>
      </c>
      <c r="U49">
        <v>1.5101315789473686</v>
      </c>
      <c r="V49">
        <v>2.4274999999999993</v>
      </c>
      <c r="W49">
        <v>2.4001315789473696</v>
      </c>
      <c r="X49">
        <v>2.4513157894736839</v>
      </c>
    </row>
  </sheetData>
  <mergeCells count="3">
    <mergeCell ref="A1:D1"/>
    <mergeCell ref="L1:W1"/>
    <mergeCell ref="K5:W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Dados gerais</vt:lpstr>
      <vt:lpstr> Curvas gerais 1</vt:lpstr>
      <vt:lpstr>CAV</vt:lpstr>
      <vt:lpstr>Vazões afluentes</vt:lpstr>
      <vt:lpstr>Demanda alternativa 1</vt:lpstr>
      <vt:lpstr>Demanda alternativa 2</vt:lpstr>
      <vt:lpstr> Curvas gerais 2</vt:lpstr>
      <vt:lpstr>Histórico volume</vt:lpstr>
      <vt:lpstr>Exercício - SH1</vt:lpstr>
      <vt:lpstr>Plan2</vt:lpstr>
      <vt:lpstr>Plan1</vt:lpstr>
    </vt:vector>
  </TitlesOfParts>
  <Company>Agência Nacional de Águas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Acer PB3</cp:lastModifiedBy>
  <cp:lastPrinted>2014-02-05T16:53:17Z</cp:lastPrinted>
  <dcterms:created xsi:type="dcterms:W3CDTF">2013-07-22T19:52:10Z</dcterms:created>
  <dcterms:modified xsi:type="dcterms:W3CDTF">2015-11-12T13:53:12Z</dcterms:modified>
</cp:coreProperties>
</file>